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 &amp; Summary" sheetId="1" state="visible" r:id="rId3"/>
    <sheet name="Amortization Schedu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<sst xmlns="http://schemas.openxmlformats.org/spreadsheetml/2006/main" count="31" uniqueCount="31">
  <si>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Home Equity Loan Calculator</t>
  </si>
  <si>
    <t xml:space="preserve">Enter your loan details in the yellow cells — everything else updates automatically.</t>
  </si>
  <si>
    <t xml:space="preserve">Your Inputs</t>
  </si>
  <si>
    <t xml:space="preserve">Loan Amount</t>
  </si>
  <si>
    <t xml:space="preserve">Annual Interest Rate (APR)</t>
  </si>
  <si>
    <t xml:space="preserve">Loan Term (months)</t>
  </si>
  <si>
    <t xml:space="preserve">Extra Monthly Payment (optional)</t>
  </si>
  <si>
    <t xml:space="preserve">Start Date</t>
  </si>
  <si>
    <t xml:space="preserve">This models a standard fixed-rate, fixed-term home equity loan (lump sum, fully amortizing from day one) — not a HELOC line of credit.</t>
  </si>
  <si>
    <t xml:space="preserve">Calculated</t>
  </si>
  <si>
    <t xml:space="preserve">Monthly Interest Rate</t>
  </si>
  <si>
    <t xml:space="preserve">Scheduled Monthly Payment</t>
  </si>
  <si>
    <t xml:space="preserve">Payoff Summary</t>
  </si>
  <si>
    <t xml:space="preserve">Months Until Paid Off</t>
  </si>
  <si>
    <t xml:space="preserve">Years Until Paid Off</t>
  </si>
  <si>
    <t xml:space="preserve">Projected Payoff Date</t>
  </si>
  <si>
    <t xml:space="preserve">Total Interest Paid</t>
  </si>
  <si>
    <t xml:space="preserve">Total of All Payments</t>
  </si>
  <si>
    <t xml:space="preserve">Interest Saved vs. Scheduled Term</t>
  </si>
  <si>
    <t xml:space="preserve">Months Saved vs. Scheduled Term</t>
  </si>
  <si>
    <t xml:space="preserve">Legend</t>
  </si>
  <si>
    <t xml:space="preserve">Yellow cells = your inputs. Edit any of them and every number on both tabs recalculates.</t>
  </si>
  <si>
    <t xml:space="preserve">Month</t>
  </si>
  <si>
    <t xml:space="preserve">Date</t>
  </si>
  <si>
    <t xml:space="preserve">Beginning Balance</t>
  </si>
  <si>
    <t xml:space="preserve">Interest</t>
  </si>
  <si>
    <t xml:space="preserve">Scheduled Payment</t>
  </si>
  <si>
    <t xml:space="preserve">Extra Payment</t>
  </si>
  <si>
    <t xml:space="preserve">Total Payment</t>
  </si>
  <si>
    <t xml:space="preserve">Principal</t>
  </si>
  <si>
    <t xml:space="preserve">Ending Balance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</si>
</sst>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;&quot;($&quot;#,##0\);\-"/>
    <numFmt numFmtId="166" formatCode="0.000%"/>
    <numFmt numFmtId="167" formatCode="0"/>
    <numFmt numFmtId="168" formatCode="mm/dd/yyyy"/>
    <numFmt numFmtId="169" formatCode="\$#,##0.00;&quot;($&quot;#,##0.00\);\-"/>
    <numFmt numFmtId="170" formatCode="0&quot; months&quot;"/>
    <numFmt numFmtId="171" formatCode="0.0&quot; years&quot;"/>
    <numFmt numFmtId="172" formatCode="mmm\ 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DDEBF7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DDEBF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8"/>
    <pageSetUpPr fitToPage="false"/>
  </sheetPr>
  <dimension ref="A1:E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0"/>
    <col collapsed="false" customWidth="true" hidden="false" outlineLevel="0" max="3" min="3" style="0" width="4"/>
    <col collapsed="false" customWidth="true" hidden="false" outlineLevel="0" max="4" min="4" style="0" width="30"/>
    <col collapsed="false" customWidth="true" hidden="false" outlineLevel="0" max="5" min="5" style="0" width="2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/>
    </row>
    <row r="5" customFormat="false" ht="15" hidden="false" customHeight="false" outlineLevel="0" collapsed="false">
      <c r="A5" s="4" t="s">
        <v>3</v>
      </c>
      <c r="B5" s="5" t="n">
        <v>45000</v>
      </c>
    </row>
    <row r="6" customFormat="false" ht="15" hidden="false" customHeight="false" outlineLevel="0" collapsed="false">
      <c r="A6" s="4" t="s">
        <v>4</v>
      </c>
      <c r="B6" s="6" t="n">
        <v>0.075</v>
      </c>
    </row>
    <row r="7" customFormat="false" ht="15" hidden="false" customHeight="false" outlineLevel="0" collapsed="false">
      <c r="A7" s="4" t="s">
        <v>5</v>
      </c>
      <c r="B7" s="7" t="n">
        <v>180</v>
      </c>
    </row>
    <row r="8" customFormat="false" ht="15" hidden="false" customHeight="false" outlineLevel="0" collapsed="false">
      <c r="A8" s="4" t="s">
        <v>6</v>
      </c>
      <c r="B8" s="5" t="n">
        <v>0</v>
      </c>
    </row>
    <row r="9" customFormat="false" ht="15" hidden="false" customHeight="false" outlineLevel="0" collapsed="false">
      <c r="A9" s="4" t="s">
        <v>7</v>
      </c>
      <c r="B9" s="8" t="n">
        <v>46235</v>
      </c>
    </row>
    <row r="10" customFormat="false" ht="30" hidden="false" customHeight="true" outlineLevel="0" collapsed="false">
      <c r="A10" s="9" t="s">
        <v>8</v>
      </c>
      <c r="B10" s="9"/>
    </row>
    <row r="12" customFormat="false" ht="15" hidden="false" customHeight="false" outlineLevel="0" collapsed="false">
      <c r="A12" s="3" t="s">
        <v>9</v>
      </c>
      <c r="B12" s="3"/>
    </row>
    <row r="13" customFormat="false" ht="15" hidden="false" customHeight="false" outlineLevel="0" collapsed="false">
      <c r="A13" s="4" t="s">
        <v>10</v>
      </c>
      <c r="B13" s="10" t="n">
        <f aca="false">'Inputs &amp; Summary'!$B$6/12</f>
        <v>0.00625</v>
      </c>
    </row>
    <row r="14" customFormat="false" ht="15" hidden="false" customHeight="false" outlineLevel="0" collapsed="false">
      <c r="A14" s="4" t="s">
        <v>11</v>
      </c>
      <c r="B14" s="11" t="n">
        <f aca="false">ROUND(-PMT('Inputs &amp; Summary'!$B$13,'Inputs &amp; Summary'!$B$7,'Inputs &amp; Summary'!$B$5),2)</f>
        <v>417.16</v>
      </c>
    </row>
    <row r="16" customFormat="false" ht="15" hidden="false" customHeight="false" outlineLevel="0" collapsed="false">
      <c r="A16" s="3" t="s">
        <v>12</v>
      </c>
      <c r="B16" s="3"/>
    </row>
    <row r="17" customFormat="false" ht="15" hidden="false" customHeight="false" outlineLevel="0" collapsed="false">
      <c r="A17" s="12" t="s">
        <v>13</v>
      </c>
      <c r="B17" s="13" t="n">
        <f aca="false">MATCH(0,'Amortization Schedule'!$I$2:$I$361,0)</f>
        <v>180</v>
      </c>
    </row>
    <row r="18" customFormat="false" ht="15" hidden="false" customHeight="false" outlineLevel="0" collapsed="false">
      <c r="A18" s="12" t="s">
        <v>14</v>
      </c>
      <c r="B18" s="14" t="n">
        <f aca="false">B17/12</f>
        <v>15</v>
      </c>
    </row>
    <row r="19" customFormat="false" ht="15" hidden="false" customHeight="false" outlineLevel="0" collapsed="false">
      <c r="A19" s="12" t="s">
        <v>15</v>
      </c>
      <c r="B19" s="15" t="n">
        <f aca="false">EDATE('Inputs &amp; Summary'!$B$9,B17-1)</f>
        <v>51683</v>
      </c>
    </row>
    <row r="20" customFormat="false" ht="15" hidden="false" customHeight="false" outlineLevel="0" collapsed="false">
      <c r="A20" s="12" t="s">
        <v>16</v>
      </c>
      <c r="B20" s="16" t="n">
        <f aca="false">SUM('Amortization Schedule'!$D$2:INDEX('Amortization Schedule'!$D$2:$D$361,B17))</f>
        <v>30087.25</v>
      </c>
    </row>
    <row r="21" customFormat="false" ht="15" hidden="false" customHeight="false" outlineLevel="0" collapsed="false">
      <c r="A21" s="12" t="s">
        <v>17</v>
      </c>
      <c r="B21" s="16" t="n">
        <f aca="false">SUM('Amortization Schedule'!$G$2:INDEX('Amortization Schedule'!$G$2:$G$361,B17))</f>
        <v>75087.25</v>
      </c>
    </row>
    <row r="22" customFormat="false" ht="15" hidden="false" customHeight="false" outlineLevel="0" collapsed="false">
      <c r="A22" s="12" t="s">
        <v>18</v>
      </c>
      <c r="B22" s="16" t="n">
        <f aca="false">MAX(0,('Inputs &amp; Summary'!$B$14*'Inputs &amp; Summary'!$B$7-'Inputs &amp; Summary'!$B$5)-B20)</f>
        <v>1.55000000000291</v>
      </c>
    </row>
    <row r="23" customFormat="false" ht="15" hidden="false" customHeight="false" outlineLevel="0" collapsed="false">
      <c r="A23" s="12" t="s">
        <v>19</v>
      </c>
      <c r="B23" s="13" t="n">
        <f aca="false">'Inputs &amp; Summary'!$B$7-B17</f>
        <v>0</v>
      </c>
    </row>
    <row r="25" customFormat="false" ht="15" hidden="false" customHeight="false" outlineLevel="0" collapsed="false">
      <c r="A25" s="3" t="s">
        <v>20</v>
      </c>
      <c r="B25" s="3"/>
    </row>
    <row r="26" customFormat="false" ht="27.75" hidden="false" customHeight="true" outlineLevel="0" collapsed="false">
      <c r="A26" s="17" t="s">
        <v>21</v>
      </c>
      <c r="B26" s="17"/>
    </row>
  </sheetData>
  <mergeCells count="8">
    <mergeCell ref="A1:E1"/>
    <mergeCell ref="A2:E2"/>
    <mergeCell ref="A4:B4"/>
    <mergeCell ref="A10:B10"/>
    <mergeCell ref="A12:B12"/>
    <mergeCell ref="A16:B16"/>
    <mergeCell ref="A25:B25"/>
    <mergeCell ref="A26:B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8"/>
    <pageSetUpPr fitToPage="false"/>
  </sheetPr>
  <dimension ref="A1:I3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8" min="6" style="0" width="14"/>
    <col collapsed="false" customWidth="true" hidden="false" outlineLevel="0" max="9" min="9" style="0" width="18"/>
  </cols>
  <sheetData>
    <row r="1" customFormat="false" ht="19.5" hidden="false" customHeight="true" outlineLevel="0" collapsed="false">
      <c r="A1" s="18" t="s">
        <v>22</v>
      </c>
      <c r="B1" s="18" t="s">
        <v>23</v>
      </c>
      <c r="C1" s="18" t="s">
        <v>24</v>
      </c>
      <c r="D1" s="18" t="s">
        <v>25</v>
      </c>
      <c r="E1" s="18" t="s">
        <v>26</v>
      </c>
      <c r="F1" s="18" t="s">
        <v>27</v>
      </c>
      <c r="G1" s="18" t="s">
        <v>28</v>
      </c>
      <c r="H1" s="18" t="s">
        <v>29</v>
      </c>
      <c r="I1" s="18" t="s">
        <v>30</v>
      </c>
    </row>
    <row r="2" customFormat="false" ht="15" hidden="false" customHeight="false" outlineLevel="0" collapsed="false">
      <c r="A2" s="19" t="n">
        <v>1</v>
      </c>
      <c r="B2" s="20" t="n">
        <f aca="false">'Inputs &amp; Summary'!$B$9</f>
        <v>46235</v>
      </c>
      <c r="C2" s="21" t="n">
        <f aca="false">'Inputs &amp; Summary'!$B$5</f>
        <v>45000</v>
      </c>
      <c r="D2" s="21" t="n">
        <f aca="false">ROUND(C2*'Inputs &amp; Summary'!$B$13,2)</f>
        <v>281.25</v>
      </c>
      <c r="E2" s="21" t="n">
        <f aca="false">IF(C2&lt;=0,0,MIN(C2+D2,'Inputs &amp; Summary'!$B$14))</f>
        <v>417.16</v>
      </c>
      <c r="F2" s="21" t="n">
        <f aca="false">IF(C2&lt;=0,0,'Inputs &amp; Summary'!$B$8)</f>
        <v>0</v>
      </c>
      <c r="G2" s="21" t="n">
        <f aca="false">MIN(C2+D2,E2+F2)</f>
        <v>417.16</v>
      </c>
      <c r="H2" s="21" t="n">
        <f aca="false">G2-D2</f>
        <v>135.91</v>
      </c>
      <c r="I2" s="21" t="n">
        <f aca="false">ROUND(MAX(0,C2+D2-G2),2)</f>
        <v>44864.09</v>
      </c>
    </row>
    <row r="3" customFormat="false" ht="15" hidden="false" customHeight="false" outlineLevel="0" collapsed="false">
      <c r="A3" s="19" t="n">
        <v>2</v>
      </c>
      <c r="B3" s="20" t="n">
        <f aca="false">EDATE(B2,1)</f>
        <v>46266</v>
      </c>
      <c r="C3" s="21" t="n">
        <f aca="false">I2</f>
        <v>44864.09</v>
      </c>
      <c r="D3" s="21" t="n">
        <f aca="false">ROUND(C3*'Inputs &amp; Summary'!$B$13,2)</f>
        <v>280.4</v>
      </c>
      <c r="E3" s="21" t="n">
        <f aca="false">IF(C3&lt;=0,0,MIN(C3+D3,'Inputs &amp; Summary'!$B$14))</f>
        <v>417.16</v>
      </c>
      <c r="F3" s="21" t="n">
        <f aca="false">IF(C3&lt;=0,0,'Inputs &amp; Summary'!$B$8)</f>
        <v>0</v>
      </c>
      <c r="G3" s="21" t="n">
        <f aca="false">MIN(C3+D3,E3+F3)</f>
        <v>417.16</v>
      </c>
      <c r="H3" s="21" t="n">
        <f aca="false">G3-D3</f>
        <v>136.76</v>
      </c>
      <c r="I3" s="21" t="n">
        <f aca="false">ROUND(MAX(0,C3+D3-G3),2)</f>
        <v>44727.33</v>
      </c>
    </row>
    <row r="4" customFormat="false" ht="15" hidden="false" customHeight="false" outlineLevel="0" collapsed="false">
      <c r="A4" s="19" t="n">
        <v>3</v>
      </c>
      <c r="B4" s="20" t="n">
        <f aca="false">EDATE(B3,1)</f>
        <v>46296</v>
      </c>
      <c r="C4" s="21" t="n">
        <f aca="false">I3</f>
        <v>44727.33</v>
      </c>
      <c r="D4" s="21" t="n">
        <f aca="false">ROUND(C4*'Inputs &amp; Summary'!$B$13,2)</f>
        <v>279.55</v>
      </c>
      <c r="E4" s="21" t="n">
        <f aca="false">IF(C4&lt;=0,0,MIN(C4+D4,'Inputs &amp; Summary'!$B$14))</f>
        <v>417.16</v>
      </c>
      <c r="F4" s="21" t="n">
        <f aca="false">IF(C4&lt;=0,0,'Inputs &amp; Summary'!$B$8)</f>
        <v>0</v>
      </c>
      <c r="G4" s="21" t="n">
        <f aca="false">MIN(C4+D4,E4+F4)</f>
        <v>417.16</v>
      </c>
      <c r="H4" s="21" t="n">
        <f aca="false">G4-D4</f>
        <v>137.61</v>
      </c>
      <c r="I4" s="21" t="n">
        <f aca="false">ROUND(MAX(0,C4+D4-G4),2)</f>
        <v>44589.72</v>
      </c>
    </row>
    <row r="5" customFormat="false" ht="15" hidden="false" customHeight="false" outlineLevel="0" collapsed="false">
      <c r="A5" s="19" t="n">
        <v>4</v>
      </c>
      <c r="B5" s="20" t="n">
        <f aca="false">EDATE(B4,1)</f>
        <v>46327</v>
      </c>
      <c r="C5" s="21" t="n">
        <f aca="false">I4</f>
        <v>44589.72</v>
      </c>
      <c r="D5" s="21" t="n">
        <f aca="false">ROUND(C5*'Inputs &amp; Summary'!$B$13,2)</f>
        <v>278.69</v>
      </c>
      <c r="E5" s="21" t="n">
        <f aca="false">IF(C5&lt;=0,0,MIN(C5+D5,'Inputs &amp; Summary'!$B$14))</f>
        <v>417.16</v>
      </c>
      <c r="F5" s="21" t="n">
        <f aca="false">IF(C5&lt;=0,0,'Inputs &amp; Summary'!$B$8)</f>
        <v>0</v>
      </c>
      <c r="G5" s="21" t="n">
        <f aca="false">MIN(C5+D5,E5+F5)</f>
        <v>417.16</v>
      </c>
      <c r="H5" s="21" t="n">
        <f aca="false">G5-D5</f>
        <v>138.47</v>
      </c>
      <c r="I5" s="21" t="n">
        <f aca="false">ROUND(MAX(0,C5+D5-G5),2)</f>
        <v>44451.25</v>
      </c>
    </row>
    <row r="6" customFormat="false" ht="15" hidden="false" customHeight="false" outlineLevel="0" collapsed="false">
      <c r="A6" s="19" t="n">
        <v>5</v>
      </c>
      <c r="B6" s="20" t="n">
        <f aca="false">EDATE(B5,1)</f>
        <v>46357</v>
      </c>
      <c r="C6" s="21" t="n">
        <f aca="false">I5</f>
        <v>44451.25</v>
      </c>
      <c r="D6" s="21" t="n">
        <f aca="false">ROUND(C6*'Inputs &amp; Summary'!$B$13,2)</f>
        <v>277.82</v>
      </c>
      <c r="E6" s="21" t="n">
        <f aca="false">IF(C6&lt;=0,0,MIN(C6+D6,'Inputs &amp; Summary'!$B$14))</f>
        <v>417.16</v>
      </c>
      <c r="F6" s="21" t="n">
        <f aca="false">IF(C6&lt;=0,0,'Inputs &amp; Summary'!$B$8)</f>
        <v>0</v>
      </c>
      <c r="G6" s="21" t="n">
        <f aca="false">MIN(C6+D6,E6+F6)</f>
        <v>417.16</v>
      </c>
      <c r="H6" s="21" t="n">
        <f aca="false">G6-D6</f>
        <v>139.34</v>
      </c>
      <c r="I6" s="21" t="n">
        <f aca="false">ROUND(MAX(0,C6+D6-G6),2)</f>
        <v>44311.91</v>
      </c>
    </row>
    <row r="7" customFormat="false" ht="15" hidden="false" customHeight="false" outlineLevel="0" collapsed="false">
      <c r="A7" s="19" t="n">
        <v>6</v>
      </c>
      <c r="B7" s="20" t="n">
        <f aca="false">EDATE(B6,1)</f>
        <v>46388</v>
      </c>
      <c r="C7" s="21" t="n">
        <f aca="false">I6</f>
        <v>44311.91</v>
      </c>
      <c r="D7" s="21" t="n">
        <f aca="false">ROUND(C7*'Inputs &amp; Summary'!$B$13,2)</f>
        <v>276.95</v>
      </c>
      <c r="E7" s="21" t="n">
        <f aca="false">IF(C7&lt;=0,0,MIN(C7+D7,'Inputs &amp; Summary'!$B$14))</f>
        <v>417.16</v>
      </c>
      <c r="F7" s="21" t="n">
        <f aca="false">IF(C7&lt;=0,0,'Inputs &amp; Summary'!$B$8)</f>
        <v>0</v>
      </c>
      <c r="G7" s="21" t="n">
        <f aca="false">MIN(C7+D7,E7+F7)</f>
        <v>417.16</v>
      </c>
      <c r="H7" s="21" t="n">
        <f aca="false">G7-D7</f>
        <v>140.21</v>
      </c>
      <c r="I7" s="21" t="n">
        <f aca="false">ROUND(MAX(0,C7+D7-G7),2)</f>
        <v>44171.7</v>
      </c>
    </row>
    <row r="8" customFormat="false" ht="15" hidden="false" customHeight="false" outlineLevel="0" collapsed="false">
      <c r="A8" s="19" t="n">
        <v>7</v>
      </c>
      <c r="B8" s="20" t="n">
        <f aca="false">EDATE(B7,1)</f>
        <v>46419</v>
      </c>
      <c r="C8" s="21" t="n">
        <f aca="false">I7</f>
        <v>44171.7</v>
      </c>
      <c r="D8" s="21" t="n">
        <f aca="false">ROUND(C8*'Inputs &amp; Summary'!$B$13,2)</f>
        <v>276.07</v>
      </c>
      <c r="E8" s="21" t="n">
        <f aca="false">IF(C8&lt;=0,0,MIN(C8+D8,'Inputs &amp; Summary'!$B$14))</f>
        <v>417.16</v>
      </c>
      <c r="F8" s="21" t="n">
        <f aca="false">IF(C8&lt;=0,0,'Inputs &amp; Summary'!$B$8)</f>
        <v>0</v>
      </c>
      <c r="G8" s="21" t="n">
        <f aca="false">MIN(C8+D8,E8+F8)</f>
        <v>417.16</v>
      </c>
      <c r="H8" s="21" t="n">
        <f aca="false">G8-D8</f>
        <v>141.09</v>
      </c>
      <c r="I8" s="21" t="n">
        <f aca="false">ROUND(MAX(0,C8+D8-G8),2)</f>
        <v>44030.61</v>
      </c>
    </row>
    <row r="9" customFormat="false" ht="15" hidden="false" customHeight="false" outlineLevel="0" collapsed="false">
      <c r="A9" s="19" t="n">
        <v>8</v>
      </c>
      <c r="B9" s="20" t="n">
        <f aca="false">EDATE(B8,1)</f>
        <v>46447</v>
      </c>
      <c r="C9" s="21" t="n">
        <f aca="false">I8</f>
        <v>44030.61</v>
      </c>
      <c r="D9" s="21" t="n">
        <f aca="false">ROUND(C9*'Inputs &amp; Summary'!$B$13,2)</f>
        <v>275.19</v>
      </c>
      <c r="E9" s="21" t="n">
        <f aca="false">IF(C9&lt;=0,0,MIN(C9+D9,'Inputs &amp; Summary'!$B$14))</f>
        <v>417.16</v>
      </c>
      <c r="F9" s="21" t="n">
        <f aca="false">IF(C9&lt;=0,0,'Inputs &amp; Summary'!$B$8)</f>
        <v>0</v>
      </c>
      <c r="G9" s="21" t="n">
        <f aca="false">MIN(C9+D9,E9+F9)</f>
        <v>417.16</v>
      </c>
      <c r="H9" s="21" t="n">
        <f aca="false">G9-D9</f>
        <v>141.97</v>
      </c>
      <c r="I9" s="21" t="n">
        <f aca="false">ROUND(MAX(0,C9+D9-G9),2)</f>
        <v>43888.64</v>
      </c>
    </row>
    <row r="10" customFormat="false" ht="15" hidden="false" customHeight="false" outlineLevel="0" collapsed="false">
      <c r="A10" s="19" t="n">
        <v>9</v>
      </c>
      <c r="B10" s="20" t="n">
        <f aca="false">EDATE(B9,1)</f>
        <v>46478</v>
      </c>
      <c r="C10" s="21" t="n">
        <f aca="false">I9</f>
        <v>43888.64</v>
      </c>
      <c r="D10" s="21" t="n">
        <f aca="false">ROUND(C10*'Inputs &amp; Summary'!$B$13,2)</f>
        <v>274.3</v>
      </c>
      <c r="E10" s="21" t="n">
        <f aca="false">IF(C10&lt;=0,0,MIN(C10+D10,'Inputs &amp; Summary'!$B$14))</f>
        <v>417.16</v>
      </c>
      <c r="F10" s="21" t="n">
        <f aca="false">IF(C10&lt;=0,0,'Inputs &amp; Summary'!$B$8)</f>
        <v>0</v>
      </c>
      <c r="G10" s="21" t="n">
        <f aca="false">MIN(C10+D10,E10+F10)</f>
        <v>417.16</v>
      </c>
      <c r="H10" s="21" t="n">
        <f aca="false">G10-D10</f>
        <v>142.86</v>
      </c>
      <c r="I10" s="21" t="n">
        <f aca="false">ROUND(MAX(0,C10+D10-G10),2)</f>
        <v>43745.78</v>
      </c>
    </row>
    <row r="11" customFormat="false" ht="15" hidden="false" customHeight="false" outlineLevel="0" collapsed="false">
      <c r="A11" s="19" t="n">
        <v>10</v>
      </c>
      <c r="B11" s="20" t="n">
        <f aca="false">EDATE(B10,1)</f>
        <v>46508</v>
      </c>
      <c r="C11" s="21" t="n">
        <f aca="false">I10</f>
        <v>43745.78</v>
      </c>
      <c r="D11" s="21" t="n">
        <f aca="false">ROUND(C11*'Inputs &amp; Summary'!$B$13,2)</f>
        <v>273.41</v>
      </c>
      <c r="E11" s="21" t="n">
        <f aca="false">IF(C11&lt;=0,0,MIN(C11+D11,'Inputs &amp; Summary'!$B$14))</f>
        <v>417.16</v>
      </c>
      <c r="F11" s="21" t="n">
        <f aca="false">IF(C11&lt;=0,0,'Inputs &amp; Summary'!$B$8)</f>
        <v>0</v>
      </c>
      <c r="G11" s="21" t="n">
        <f aca="false">MIN(C11+D11,E11+F11)</f>
        <v>417.16</v>
      </c>
      <c r="H11" s="21" t="n">
        <f aca="false">G11-D11</f>
        <v>143.75</v>
      </c>
      <c r="I11" s="21" t="n">
        <f aca="false">ROUND(MAX(0,C11+D11-G11),2)</f>
        <v>43602.03</v>
      </c>
    </row>
    <row r="12" customFormat="false" ht="15" hidden="false" customHeight="false" outlineLevel="0" collapsed="false">
      <c r="A12" s="19" t="n">
        <v>11</v>
      </c>
      <c r="B12" s="20" t="n">
        <f aca="false">EDATE(B11,1)</f>
        <v>46539</v>
      </c>
      <c r="C12" s="21" t="n">
        <f aca="false">I11</f>
        <v>43602.03</v>
      </c>
      <c r="D12" s="21" t="n">
        <f aca="false">ROUND(C12*'Inputs &amp; Summary'!$B$13,2)</f>
        <v>272.51</v>
      </c>
      <c r="E12" s="21" t="n">
        <f aca="false">IF(C12&lt;=0,0,MIN(C12+D12,'Inputs &amp; Summary'!$B$14))</f>
        <v>417.16</v>
      </c>
      <c r="F12" s="21" t="n">
        <f aca="false">IF(C12&lt;=0,0,'Inputs &amp; Summary'!$B$8)</f>
        <v>0</v>
      </c>
      <c r="G12" s="21" t="n">
        <f aca="false">MIN(C12+D12,E12+F12)</f>
        <v>417.16</v>
      </c>
      <c r="H12" s="21" t="n">
        <f aca="false">G12-D12</f>
        <v>144.65</v>
      </c>
      <c r="I12" s="21" t="n">
        <f aca="false">ROUND(MAX(0,C12+D12-G12),2)</f>
        <v>43457.38</v>
      </c>
    </row>
    <row r="13" customFormat="false" ht="15" hidden="false" customHeight="false" outlineLevel="0" collapsed="false">
      <c r="A13" s="19" t="n">
        <v>12</v>
      </c>
      <c r="B13" s="20" t="n">
        <f aca="false">EDATE(B12,1)</f>
        <v>46569</v>
      </c>
      <c r="C13" s="21" t="n">
        <f aca="false">I12</f>
        <v>43457.38</v>
      </c>
      <c r="D13" s="21" t="n">
        <f aca="false">ROUND(C13*'Inputs &amp; Summary'!$B$13,2)</f>
        <v>271.61</v>
      </c>
      <c r="E13" s="21" t="n">
        <f aca="false">IF(C13&lt;=0,0,MIN(C13+D13,'Inputs &amp; Summary'!$B$14))</f>
        <v>417.16</v>
      </c>
      <c r="F13" s="21" t="n">
        <f aca="false">IF(C13&lt;=0,0,'Inputs &amp; Summary'!$B$8)</f>
        <v>0</v>
      </c>
      <c r="G13" s="21" t="n">
        <f aca="false">MIN(C13+D13,E13+F13)</f>
        <v>417.16</v>
      </c>
      <c r="H13" s="21" t="n">
        <f aca="false">G13-D13</f>
        <v>145.55</v>
      </c>
      <c r="I13" s="21" t="n">
        <f aca="false">ROUND(MAX(0,C13+D13-G13),2)</f>
        <v>43311.83</v>
      </c>
    </row>
    <row r="14" customFormat="false" ht="15" hidden="false" customHeight="false" outlineLevel="0" collapsed="false">
      <c r="A14" s="19" t="n">
        <v>13</v>
      </c>
      <c r="B14" s="20" t="n">
        <f aca="false">EDATE(B13,1)</f>
        <v>46600</v>
      </c>
      <c r="C14" s="21" t="n">
        <f aca="false">I13</f>
        <v>43311.83</v>
      </c>
      <c r="D14" s="21" t="n">
        <f aca="false">ROUND(C14*'Inputs &amp; Summary'!$B$13,2)</f>
        <v>270.7</v>
      </c>
      <c r="E14" s="21" t="n">
        <f aca="false">IF(C14&lt;=0,0,MIN(C14+D14,'Inputs &amp; Summary'!$B$14))</f>
        <v>417.16</v>
      </c>
      <c r="F14" s="21" t="n">
        <f aca="false">IF(C14&lt;=0,0,'Inputs &amp; Summary'!$B$8)</f>
        <v>0</v>
      </c>
      <c r="G14" s="21" t="n">
        <f aca="false">MIN(C14+D14,E14+F14)</f>
        <v>417.16</v>
      </c>
      <c r="H14" s="21" t="n">
        <f aca="false">G14-D14</f>
        <v>146.46</v>
      </c>
      <c r="I14" s="21" t="n">
        <f aca="false">ROUND(MAX(0,C14+D14-G14),2)</f>
        <v>43165.37</v>
      </c>
    </row>
    <row r="15" customFormat="false" ht="15" hidden="false" customHeight="false" outlineLevel="0" collapsed="false">
      <c r="A15" s="19" t="n">
        <v>14</v>
      </c>
      <c r="B15" s="20" t="n">
        <f aca="false">EDATE(B14,1)</f>
        <v>46631</v>
      </c>
      <c r="C15" s="21" t="n">
        <f aca="false">I14</f>
        <v>43165.37</v>
      </c>
      <c r="D15" s="21" t="n">
        <f aca="false">ROUND(C15*'Inputs &amp; Summary'!$B$13,2)</f>
        <v>269.78</v>
      </c>
      <c r="E15" s="21" t="n">
        <f aca="false">IF(C15&lt;=0,0,MIN(C15+D15,'Inputs &amp; Summary'!$B$14))</f>
        <v>417.16</v>
      </c>
      <c r="F15" s="21" t="n">
        <f aca="false">IF(C15&lt;=0,0,'Inputs &amp; Summary'!$B$8)</f>
        <v>0</v>
      </c>
      <c r="G15" s="21" t="n">
        <f aca="false">MIN(C15+D15,E15+F15)</f>
        <v>417.16</v>
      </c>
      <c r="H15" s="21" t="n">
        <f aca="false">G15-D15</f>
        <v>147.38</v>
      </c>
      <c r="I15" s="21" t="n">
        <f aca="false">ROUND(MAX(0,C15+D15-G15),2)</f>
        <v>43017.99</v>
      </c>
    </row>
    <row r="16" customFormat="false" ht="15" hidden="false" customHeight="false" outlineLevel="0" collapsed="false">
      <c r="A16" s="19" t="n">
        <v>15</v>
      </c>
      <c r="B16" s="20" t="n">
        <f aca="false">EDATE(B15,1)</f>
        <v>46661</v>
      </c>
      <c r="C16" s="21" t="n">
        <f aca="false">I15</f>
        <v>43017.99</v>
      </c>
      <c r="D16" s="21" t="n">
        <f aca="false">ROUND(C16*'Inputs &amp; Summary'!$B$13,2)</f>
        <v>268.86</v>
      </c>
      <c r="E16" s="21" t="n">
        <f aca="false">IF(C16&lt;=0,0,MIN(C16+D16,'Inputs &amp; Summary'!$B$14))</f>
        <v>417.16</v>
      </c>
      <c r="F16" s="21" t="n">
        <f aca="false">IF(C16&lt;=0,0,'Inputs &amp; Summary'!$B$8)</f>
        <v>0</v>
      </c>
      <c r="G16" s="21" t="n">
        <f aca="false">MIN(C16+D16,E16+F16)</f>
        <v>417.16</v>
      </c>
      <c r="H16" s="21" t="n">
        <f aca="false">G16-D16</f>
        <v>148.3</v>
      </c>
      <c r="I16" s="21" t="n">
        <f aca="false">ROUND(MAX(0,C16+D16-G16),2)</f>
        <v>42869.69</v>
      </c>
    </row>
    <row r="17" customFormat="false" ht="15" hidden="false" customHeight="false" outlineLevel="0" collapsed="false">
      <c r="A17" s="19" t="n">
        <v>16</v>
      </c>
      <c r="B17" s="20" t="n">
        <f aca="false">EDATE(B16,1)</f>
        <v>46692</v>
      </c>
      <c r="C17" s="21" t="n">
        <f aca="false">I16</f>
        <v>42869.69</v>
      </c>
      <c r="D17" s="21" t="n">
        <f aca="false">ROUND(C17*'Inputs &amp; Summary'!$B$13,2)</f>
        <v>267.94</v>
      </c>
      <c r="E17" s="21" t="n">
        <f aca="false">IF(C17&lt;=0,0,MIN(C17+D17,'Inputs &amp; Summary'!$B$14))</f>
        <v>417.16</v>
      </c>
      <c r="F17" s="21" t="n">
        <f aca="false">IF(C17&lt;=0,0,'Inputs &amp; Summary'!$B$8)</f>
        <v>0</v>
      </c>
      <c r="G17" s="21" t="n">
        <f aca="false">MIN(C17+D17,E17+F17)</f>
        <v>417.16</v>
      </c>
      <c r="H17" s="21" t="n">
        <f aca="false">G17-D17</f>
        <v>149.22</v>
      </c>
      <c r="I17" s="21" t="n">
        <f aca="false">ROUND(MAX(0,C17+D17-G17),2)</f>
        <v>42720.47</v>
      </c>
    </row>
    <row r="18" customFormat="false" ht="15" hidden="false" customHeight="false" outlineLevel="0" collapsed="false">
      <c r="A18" s="19" t="n">
        <v>17</v>
      </c>
      <c r="B18" s="20" t="n">
        <f aca="false">EDATE(B17,1)</f>
        <v>46722</v>
      </c>
      <c r="C18" s="21" t="n">
        <f aca="false">I17</f>
        <v>42720.47</v>
      </c>
      <c r="D18" s="21" t="n">
        <f aca="false">ROUND(C18*'Inputs &amp; Summary'!$B$13,2)</f>
        <v>267</v>
      </c>
      <c r="E18" s="21" t="n">
        <f aca="false">IF(C18&lt;=0,0,MIN(C18+D18,'Inputs &amp; Summary'!$B$14))</f>
        <v>417.16</v>
      </c>
      <c r="F18" s="21" t="n">
        <f aca="false">IF(C18&lt;=0,0,'Inputs &amp; Summary'!$B$8)</f>
        <v>0</v>
      </c>
      <c r="G18" s="21" t="n">
        <f aca="false">MIN(C18+D18,E18+F18)</f>
        <v>417.16</v>
      </c>
      <c r="H18" s="21" t="n">
        <f aca="false">G18-D18</f>
        <v>150.16</v>
      </c>
      <c r="I18" s="21" t="n">
        <f aca="false">ROUND(MAX(0,C18+D18-G18),2)</f>
        <v>42570.31</v>
      </c>
    </row>
    <row r="19" customFormat="false" ht="15" hidden="false" customHeight="false" outlineLevel="0" collapsed="false">
      <c r="A19" s="19" t="n">
        <v>18</v>
      </c>
      <c r="B19" s="20" t="n">
        <f aca="false">EDATE(B18,1)</f>
        <v>46753</v>
      </c>
      <c r="C19" s="21" t="n">
        <f aca="false">I18</f>
        <v>42570.31</v>
      </c>
      <c r="D19" s="21" t="n">
        <f aca="false">ROUND(C19*'Inputs &amp; Summary'!$B$13,2)</f>
        <v>266.06</v>
      </c>
      <c r="E19" s="21" t="n">
        <f aca="false">IF(C19&lt;=0,0,MIN(C19+D19,'Inputs &amp; Summary'!$B$14))</f>
        <v>417.16</v>
      </c>
      <c r="F19" s="21" t="n">
        <f aca="false">IF(C19&lt;=0,0,'Inputs &amp; Summary'!$B$8)</f>
        <v>0</v>
      </c>
      <c r="G19" s="21" t="n">
        <f aca="false">MIN(C19+D19,E19+F19)</f>
        <v>417.16</v>
      </c>
      <c r="H19" s="21" t="n">
        <f aca="false">G19-D19</f>
        <v>151.1</v>
      </c>
      <c r="I19" s="21" t="n">
        <f aca="false">ROUND(MAX(0,C19+D19-G19),2)</f>
        <v>42419.21</v>
      </c>
    </row>
    <row r="20" customFormat="false" ht="15" hidden="false" customHeight="false" outlineLevel="0" collapsed="false">
      <c r="A20" s="19" t="n">
        <v>19</v>
      </c>
      <c r="B20" s="20" t="n">
        <f aca="false">EDATE(B19,1)</f>
        <v>46784</v>
      </c>
      <c r="C20" s="21" t="n">
        <f aca="false">I19</f>
        <v>42419.21</v>
      </c>
      <c r="D20" s="21" t="n">
        <f aca="false">ROUND(C20*'Inputs &amp; Summary'!$B$13,2)</f>
        <v>265.12</v>
      </c>
      <c r="E20" s="21" t="n">
        <f aca="false">IF(C20&lt;=0,0,MIN(C20+D20,'Inputs &amp; Summary'!$B$14))</f>
        <v>417.16</v>
      </c>
      <c r="F20" s="21" t="n">
        <f aca="false">IF(C20&lt;=0,0,'Inputs &amp; Summary'!$B$8)</f>
        <v>0</v>
      </c>
      <c r="G20" s="21" t="n">
        <f aca="false">MIN(C20+D20,E20+F20)</f>
        <v>417.16</v>
      </c>
      <c r="H20" s="21" t="n">
        <f aca="false">G20-D20</f>
        <v>152.04</v>
      </c>
      <c r="I20" s="21" t="n">
        <f aca="false">ROUND(MAX(0,C20+D20-G20),2)</f>
        <v>42267.17</v>
      </c>
    </row>
    <row r="21" customFormat="false" ht="15" hidden="false" customHeight="false" outlineLevel="0" collapsed="false">
      <c r="A21" s="19" t="n">
        <v>20</v>
      </c>
      <c r="B21" s="20" t="n">
        <f aca="false">EDATE(B20,1)</f>
        <v>46813</v>
      </c>
      <c r="C21" s="21" t="n">
        <f aca="false">I20</f>
        <v>42267.17</v>
      </c>
      <c r="D21" s="21" t="n">
        <f aca="false">ROUND(C21*'Inputs &amp; Summary'!$B$13,2)</f>
        <v>264.17</v>
      </c>
      <c r="E21" s="21" t="n">
        <f aca="false">IF(C21&lt;=0,0,MIN(C21+D21,'Inputs &amp; Summary'!$B$14))</f>
        <v>417.16</v>
      </c>
      <c r="F21" s="21" t="n">
        <f aca="false">IF(C21&lt;=0,0,'Inputs &amp; Summary'!$B$8)</f>
        <v>0</v>
      </c>
      <c r="G21" s="21" t="n">
        <f aca="false">MIN(C21+D21,E21+F21)</f>
        <v>417.16</v>
      </c>
      <c r="H21" s="21" t="n">
        <f aca="false">G21-D21</f>
        <v>152.99</v>
      </c>
      <c r="I21" s="21" t="n">
        <f aca="false">ROUND(MAX(0,C21+D21-G21),2)</f>
        <v>42114.18</v>
      </c>
    </row>
    <row r="22" customFormat="false" ht="15" hidden="false" customHeight="false" outlineLevel="0" collapsed="false">
      <c r="A22" s="19" t="n">
        <v>21</v>
      </c>
      <c r="B22" s="20" t="n">
        <f aca="false">EDATE(B21,1)</f>
        <v>46844</v>
      </c>
      <c r="C22" s="21" t="n">
        <f aca="false">I21</f>
        <v>42114.18</v>
      </c>
      <c r="D22" s="21" t="n">
        <f aca="false">ROUND(C22*'Inputs &amp; Summary'!$B$13,2)</f>
        <v>263.21</v>
      </c>
      <c r="E22" s="21" t="n">
        <f aca="false">IF(C22&lt;=0,0,MIN(C22+D22,'Inputs &amp; Summary'!$B$14))</f>
        <v>417.16</v>
      </c>
      <c r="F22" s="21" t="n">
        <f aca="false">IF(C22&lt;=0,0,'Inputs &amp; Summary'!$B$8)</f>
        <v>0</v>
      </c>
      <c r="G22" s="21" t="n">
        <f aca="false">MIN(C22+D22,E22+F22)</f>
        <v>417.16</v>
      </c>
      <c r="H22" s="21" t="n">
        <f aca="false">G22-D22</f>
        <v>153.95</v>
      </c>
      <c r="I22" s="21" t="n">
        <f aca="false">ROUND(MAX(0,C22+D22-G22),2)</f>
        <v>41960.23</v>
      </c>
    </row>
    <row r="23" customFormat="false" ht="15" hidden="false" customHeight="false" outlineLevel="0" collapsed="false">
      <c r="A23" s="19" t="n">
        <v>22</v>
      </c>
      <c r="B23" s="20" t="n">
        <f aca="false">EDATE(B22,1)</f>
        <v>46874</v>
      </c>
      <c r="C23" s="21" t="n">
        <f aca="false">I22</f>
        <v>41960.23</v>
      </c>
      <c r="D23" s="21" t="n">
        <f aca="false">ROUND(C23*'Inputs &amp; Summary'!$B$13,2)</f>
        <v>262.25</v>
      </c>
      <c r="E23" s="21" t="n">
        <f aca="false">IF(C23&lt;=0,0,MIN(C23+D23,'Inputs &amp; Summary'!$B$14))</f>
        <v>417.16</v>
      </c>
      <c r="F23" s="21" t="n">
        <f aca="false">IF(C23&lt;=0,0,'Inputs &amp; Summary'!$B$8)</f>
        <v>0</v>
      </c>
      <c r="G23" s="21" t="n">
        <f aca="false">MIN(C23+D23,E23+F23)</f>
        <v>417.16</v>
      </c>
      <c r="H23" s="21" t="n">
        <f aca="false">G23-D23</f>
        <v>154.91</v>
      </c>
      <c r="I23" s="21" t="n">
        <f aca="false">ROUND(MAX(0,C23+D23-G23),2)</f>
        <v>41805.32</v>
      </c>
    </row>
    <row r="24" customFormat="false" ht="15" hidden="false" customHeight="false" outlineLevel="0" collapsed="false">
      <c r="A24" s="19" t="n">
        <v>23</v>
      </c>
      <c r="B24" s="20" t="n">
        <f aca="false">EDATE(B23,1)</f>
        <v>46905</v>
      </c>
      <c r="C24" s="21" t="n">
        <f aca="false">I23</f>
        <v>41805.32</v>
      </c>
      <c r="D24" s="21" t="n">
        <f aca="false">ROUND(C24*'Inputs &amp; Summary'!$B$13,2)</f>
        <v>261.28</v>
      </c>
      <c r="E24" s="21" t="n">
        <f aca="false">IF(C24&lt;=0,0,MIN(C24+D24,'Inputs &amp; Summary'!$B$14))</f>
        <v>417.16</v>
      </c>
      <c r="F24" s="21" t="n">
        <f aca="false">IF(C24&lt;=0,0,'Inputs &amp; Summary'!$B$8)</f>
        <v>0</v>
      </c>
      <c r="G24" s="21" t="n">
        <f aca="false">MIN(C24+D24,E24+F24)</f>
        <v>417.16</v>
      </c>
      <c r="H24" s="21" t="n">
        <f aca="false">G24-D24</f>
        <v>155.88</v>
      </c>
      <c r="I24" s="21" t="n">
        <f aca="false">ROUND(MAX(0,C24+D24-G24),2)</f>
        <v>41649.44</v>
      </c>
    </row>
    <row r="25" customFormat="false" ht="15" hidden="false" customHeight="false" outlineLevel="0" collapsed="false">
      <c r="A25" s="19" t="n">
        <v>24</v>
      </c>
      <c r="B25" s="20" t="n">
        <f aca="false">EDATE(B24,1)</f>
        <v>46935</v>
      </c>
      <c r="C25" s="21" t="n">
        <f aca="false">I24</f>
        <v>41649.44</v>
      </c>
      <c r="D25" s="21" t="n">
        <f aca="false">ROUND(C25*'Inputs &amp; Summary'!$B$13,2)</f>
        <v>260.31</v>
      </c>
      <c r="E25" s="21" t="n">
        <f aca="false">IF(C25&lt;=0,0,MIN(C25+D25,'Inputs &amp; Summary'!$B$14))</f>
        <v>417.16</v>
      </c>
      <c r="F25" s="21" t="n">
        <f aca="false">IF(C25&lt;=0,0,'Inputs &amp; Summary'!$B$8)</f>
        <v>0</v>
      </c>
      <c r="G25" s="21" t="n">
        <f aca="false">MIN(C25+D25,E25+F25)</f>
        <v>417.16</v>
      </c>
      <c r="H25" s="21" t="n">
        <f aca="false">G25-D25</f>
        <v>156.85</v>
      </c>
      <c r="I25" s="21" t="n">
        <f aca="false">ROUND(MAX(0,C25+D25-G25),2)</f>
        <v>41492.59</v>
      </c>
    </row>
    <row r="26" customFormat="false" ht="15" hidden="false" customHeight="false" outlineLevel="0" collapsed="false">
      <c r="A26" s="19" t="n">
        <v>25</v>
      </c>
      <c r="B26" s="20" t="n">
        <f aca="false">EDATE(B25,1)</f>
        <v>46966</v>
      </c>
      <c r="C26" s="21" t="n">
        <f aca="false">I25</f>
        <v>41492.59</v>
      </c>
      <c r="D26" s="21" t="n">
        <f aca="false">ROUND(C26*'Inputs &amp; Summary'!$B$13,2)</f>
        <v>259.33</v>
      </c>
      <c r="E26" s="21" t="n">
        <f aca="false">IF(C26&lt;=0,0,MIN(C26+D26,'Inputs &amp; Summary'!$B$14))</f>
        <v>417.16</v>
      </c>
      <c r="F26" s="21" t="n">
        <f aca="false">IF(C26&lt;=0,0,'Inputs &amp; Summary'!$B$8)</f>
        <v>0</v>
      </c>
      <c r="G26" s="21" t="n">
        <f aca="false">MIN(C26+D26,E26+F26)</f>
        <v>417.16</v>
      </c>
      <c r="H26" s="21" t="n">
        <f aca="false">G26-D26</f>
        <v>157.83</v>
      </c>
      <c r="I26" s="21" t="n">
        <f aca="false">ROUND(MAX(0,C26+D26-G26),2)</f>
        <v>41334.76</v>
      </c>
    </row>
    <row r="27" customFormat="false" ht="15" hidden="false" customHeight="false" outlineLevel="0" collapsed="false">
      <c r="A27" s="19" t="n">
        <v>26</v>
      </c>
      <c r="B27" s="20" t="n">
        <f aca="false">EDATE(B26,1)</f>
        <v>46997</v>
      </c>
      <c r="C27" s="21" t="n">
        <f aca="false">I26</f>
        <v>41334.76</v>
      </c>
      <c r="D27" s="21" t="n">
        <f aca="false">ROUND(C27*'Inputs &amp; Summary'!$B$13,2)</f>
        <v>258.34</v>
      </c>
      <c r="E27" s="21" t="n">
        <f aca="false">IF(C27&lt;=0,0,MIN(C27+D27,'Inputs &amp; Summary'!$B$14))</f>
        <v>417.16</v>
      </c>
      <c r="F27" s="21" t="n">
        <f aca="false">IF(C27&lt;=0,0,'Inputs &amp; Summary'!$B$8)</f>
        <v>0</v>
      </c>
      <c r="G27" s="21" t="n">
        <f aca="false">MIN(C27+D27,E27+F27)</f>
        <v>417.16</v>
      </c>
      <c r="H27" s="21" t="n">
        <f aca="false">G27-D27</f>
        <v>158.82</v>
      </c>
      <c r="I27" s="21" t="n">
        <f aca="false">ROUND(MAX(0,C27+D27-G27),2)</f>
        <v>41175.94</v>
      </c>
    </row>
    <row r="28" customFormat="false" ht="15" hidden="false" customHeight="false" outlineLevel="0" collapsed="false">
      <c r="A28" s="19" t="n">
        <v>27</v>
      </c>
      <c r="B28" s="20" t="n">
        <f aca="false">EDATE(B27,1)</f>
        <v>47027</v>
      </c>
      <c r="C28" s="21" t="n">
        <f aca="false">I27</f>
        <v>41175.94</v>
      </c>
      <c r="D28" s="21" t="n">
        <f aca="false">ROUND(C28*'Inputs &amp; Summary'!$B$13,2)</f>
        <v>257.35</v>
      </c>
      <c r="E28" s="21" t="n">
        <f aca="false">IF(C28&lt;=0,0,MIN(C28+D28,'Inputs &amp; Summary'!$B$14))</f>
        <v>417.16</v>
      </c>
      <c r="F28" s="21" t="n">
        <f aca="false">IF(C28&lt;=0,0,'Inputs &amp; Summary'!$B$8)</f>
        <v>0</v>
      </c>
      <c r="G28" s="21" t="n">
        <f aca="false">MIN(C28+D28,E28+F28)</f>
        <v>417.16</v>
      </c>
      <c r="H28" s="21" t="n">
        <f aca="false">G28-D28</f>
        <v>159.81</v>
      </c>
      <c r="I28" s="21" t="n">
        <f aca="false">ROUND(MAX(0,C28+D28-G28),2)</f>
        <v>41016.13</v>
      </c>
    </row>
    <row r="29" customFormat="false" ht="15" hidden="false" customHeight="false" outlineLevel="0" collapsed="false">
      <c r="A29" s="19" t="n">
        <v>28</v>
      </c>
      <c r="B29" s="20" t="n">
        <f aca="false">EDATE(B28,1)</f>
        <v>47058</v>
      </c>
      <c r="C29" s="21" t="n">
        <f aca="false">I28</f>
        <v>41016.13</v>
      </c>
      <c r="D29" s="21" t="n">
        <f aca="false">ROUND(C29*'Inputs &amp; Summary'!$B$13,2)</f>
        <v>256.35</v>
      </c>
      <c r="E29" s="21" t="n">
        <f aca="false">IF(C29&lt;=0,0,MIN(C29+D29,'Inputs &amp; Summary'!$B$14))</f>
        <v>417.16</v>
      </c>
      <c r="F29" s="21" t="n">
        <f aca="false">IF(C29&lt;=0,0,'Inputs &amp; Summary'!$B$8)</f>
        <v>0</v>
      </c>
      <c r="G29" s="21" t="n">
        <f aca="false">MIN(C29+D29,E29+F29)</f>
        <v>417.16</v>
      </c>
      <c r="H29" s="21" t="n">
        <f aca="false">G29-D29</f>
        <v>160.81</v>
      </c>
      <c r="I29" s="21" t="n">
        <f aca="false">ROUND(MAX(0,C29+D29-G29),2)</f>
        <v>40855.32</v>
      </c>
    </row>
    <row r="30" customFormat="false" ht="15" hidden="false" customHeight="false" outlineLevel="0" collapsed="false">
      <c r="A30" s="19" t="n">
        <v>29</v>
      </c>
      <c r="B30" s="20" t="n">
        <f aca="false">EDATE(B29,1)</f>
        <v>47088</v>
      </c>
      <c r="C30" s="21" t="n">
        <f aca="false">I29</f>
        <v>40855.32</v>
      </c>
      <c r="D30" s="21" t="n">
        <f aca="false">ROUND(C30*'Inputs &amp; Summary'!$B$13,2)</f>
        <v>255.35</v>
      </c>
      <c r="E30" s="21" t="n">
        <f aca="false">IF(C30&lt;=0,0,MIN(C30+D30,'Inputs &amp; Summary'!$B$14))</f>
        <v>417.16</v>
      </c>
      <c r="F30" s="21" t="n">
        <f aca="false">IF(C30&lt;=0,0,'Inputs &amp; Summary'!$B$8)</f>
        <v>0</v>
      </c>
      <c r="G30" s="21" t="n">
        <f aca="false">MIN(C30+D30,E30+F30)</f>
        <v>417.16</v>
      </c>
      <c r="H30" s="21" t="n">
        <f aca="false">G30-D30</f>
        <v>161.81</v>
      </c>
      <c r="I30" s="21" t="n">
        <f aca="false">ROUND(MAX(0,C30+D30-G30),2)</f>
        <v>40693.51</v>
      </c>
    </row>
    <row r="31" customFormat="false" ht="15" hidden="false" customHeight="false" outlineLevel="0" collapsed="false">
      <c r="A31" s="19" t="n">
        <v>30</v>
      </c>
      <c r="B31" s="20" t="n">
        <f aca="false">EDATE(B30,1)</f>
        <v>47119</v>
      </c>
      <c r="C31" s="21" t="n">
        <f aca="false">I30</f>
        <v>40693.51</v>
      </c>
      <c r="D31" s="21" t="n">
        <f aca="false">ROUND(C31*'Inputs &amp; Summary'!$B$13,2)</f>
        <v>254.33</v>
      </c>
      <c r="E31" s="21" t="n">
        <f aca="false">IF(C31&lt;=0,0,MIN(C31+D31,'Inputs &amp; Summary'!$B$14))</f>
        <v>417.16</v>
      </c>
      <c r="F31" s="21" t="n">
        <f aca="false">IF(C31&lt;=0,0,'Inputs &amp; Summary'!$B$8)</f>
        <v>0</v>
      </c>
      <c r="G31" s="21" t="n">
        <f aca="false">MIN(C31+D31,E31+F31)</f>
        <v>417.16</v>
      </c>
      <c r="H31" s="21" t="n">
        <f aca="false">G31-D31</f>
        <v>162.83</v>
      </c>
      <c r="I31" s="21" t="n">
        <f aca="false">ROUND(MAX(0,C31+D31-G31),2)</f>
        <v>40530.68</v>
      </c>
    </row>
    <row r="32" customFormat="false" ht="15" hidden="false" customHeight="false" outlineLevel="0" collapsed="false">
      <c r="A32" s="19" t="n">
        <v>31</v>
      </c>
      <c r="B32" s="20" t="n">
        <f aca="false">EDATE(B31,1)</f>
        <v>47150</v>
      </c>
      <c r="C32" s="21" t="n">
        <f aca="false">I31</f>
        <v>40530.68</v>
      </c>
      <c r="D32" s="21" t="n">
        <f aca="false">ROUND(C32*'Inputs &amp; Summary'!$B$13,2)</f>
        <v>253.32</v>
      </c>
      <c r="E32" s="21" t="n">
        <f aca="false">IF(C32&lt;=0,0,MIN(C32+D32,'Inputs &amp; Summary'!$B$14))</f>
        <v>417.16</v>
      </c>
      <c r="F32" s="21" t="n">
        <f aca="false">IF(C32&lt;=0,0,'Inputs &amp; Summary'!$B$8)</f>
        <v>0</v>
      </c>
      <c r="G32" s="21" t="n">
        <f aca="false">MIN(C32+D32,E32+F32)</f>
        <v>417.16</v>
      </c>
      <c r="H32" s="21" t="n">
        <f aca="false">G32-D32</f>
        <v>163.84</v>
      </c>
      <c r="I32" s="21" t="n">
        <f aca="false">ROUND(MAX(0,C32+D32-G32),2)</f>
        <v>40366.84</v>
      </c>
    </row>
    <row r="33" customFormat="false" ht="15" hidden="false" customHeight="false" outlineLevel="0" collapsed="false">
      <c r="A33" s="19" t="n">
        <v>32</v>
      </c>
      <c r="B33" s="20" t="n">
        <f aca="false">EDATE(B32,1)</f>
        <v>47178</v>
      </c>
      <c r="C33" s="21" t="n">
        <f aca="false">I32</f>
        <v>40366.84</v>
      </c>
      <c r="D33" s="21" t="n">
        <f aca="false">ROUND(C33*'Inputs &amp; Summary'!$B$13,2)</f>
        <v>252.29</v>
      </c>
      <c r="E33" s="21" t="n">
        <f aca="false">IF(C33&lt;=0,0,MIN(C33+D33,'Inputs &amp; Summary'!$B$14))</f>
        <v>417.16</v>
      </c>
      <c r="F33" s="21" t="n">
        <f aca="false">IF(C33&lt;=0,0,'Inputs &amp; Summary'!$B$8)</f>
        <v>0</v>
      </c>
      <c r="G33" s="21" t="n">
        <f aca="false">MIN(C33+D33,E33+F33)</f>
        <v>417.16</v>
      </c>
      <c r="H33" s="21" t="n">
        <f aca="false">G33-D33</f>
        <v>164.87</v>
      </c>
      <c r="I33" s="21" t="n">
        <f aca="false">ROUND(MAX(0,C33+D33-G33),2)</f>
        <v>40201.97</v>
      </c>
    </row>
    <row r="34" customFormat="false" ht="15" hidden="false" customHeight="false" outlineLevel="0" collapsed="false">
      <c r="A34" s="19" t="n">
        <v>33</v>
      </c>
      <c r="B34" s="20" t="n">
        <f aca="false">EDATE(B33,1)</f>
        <v>47209</v>
      </c>
      <c r="C34" s="21" t="n">
        <f aca="false">I33</f>
        <v>40201.97</v>
      </c>
      <c r="D34" s="21" t="n">
        <f aca="false">ROUND(C34*'Inputs &amp; Summary'!$B$13,2)</f>
        <v>251.26</v>
      </c>
      <c r="E34" s="21" t="n">
        <f aca="false">IF(C34&lt;=0,0,MIN(C34+D34,'Inputs &amp; Summary'!$B$14))</f>
        <v>417.16</v>
      </c>
      <c r="F34" s="21" t="n">
        <f aca="false">IF(C34&lt;=0,0,'Inputs &amp; Summary'!$B$8)</f>
        <v>0</v>
      </c>
      <c r="G34" s="21" t="n">
        <f aca="false">MIN(C34+D34,E34+F34)</f>
        <v>417.16</v>
      </c>
      <c r="H34" s="21" t="n">
        <f aca="false">G34-D34</f>
        <v>165.9</v>
      </c>
      <c r="I34" s="21" t="n">
        <f aca="false">ROUND(MAX(0,C34+D34-G34),2)</f>
        <v>40036.07</v>
      </c>
    </row>
    <row r="35" customFormat="false" ht="15" hidden="false" customHeight="false" outlineLevel="0" collapsed="false">
      <c r="A35" s="19" t="n">
        <v>34</v>
      </c>
      <c r="B35" s="20" t="n">
        <f aca="false">EDATE(B34,1)</f>
        <v>47239</v>
      </c>
      <c r="C35" s="21" t="n">
        <f aca="false">I34</f>
        <v>40036.07</v>
      </c>
      <c r="D35" s="21" t="n">
        <f aca="false">ROUND(C35*'Inputs &amp; Summary'!$B$13,2)</f>
        <v>250.23</v>
      </c>
      <c r="E35" s="21" t="n">
        <f aca="false">IF(C35&lt;=0,0,MIN(C35+D35,'Inputs &amp; Summary'!$B$14))</f>
        <v>417.16</v>
      </c>
      <c r="F35" s="21" t="n">
        <f aca="false">IF(C35&lt;=0,0,'Inputs &amp; Summary'!$B$8)</f>
        <v>0</v>
      </c>
      <c r="G35" s="21" t="n">
        <f aca="false">MIN(C35+D35,E35+F35)</f>
        <v>417.16</v>
      </c>
      <c r="H35" s="21" t="n">
        <f aca="false">G35-D35</f>
        <v>166.93</v>
      </c>
      <c r="I35" s="21" t="n">
        <f aca="false">ROUND(MAX(0,C35+D35-G35),2)</f>
        <v>39869.14</v>
      </c>
    </row>
    <row r="36" customFormat="false" ht="15" hidden="false" customHeight="false" outlineLevel="0" collapsed="false">
      <c r="A36" s="19" t="n">
        <v>35</v>
      </c>
      <c r="B36" s="20" t="n">
        <f aca="false">EDATE(B35,1)</f>
        <v>47270</v>
      </c>
      <c r="C36" s="21" t="n">
        <f aca="false">I35</f>
        <v>39869.14</v>
      </c>
      <c r="D36" s="21" t="n">
        <f aca="false">ROUND(C36*'Inputs &amp; Summary'!$B$13,2)</f>
        <v>249.18</v>
      </c>
      <c r="E36" s="21" t="n">
        <f aca="false">IF(C36&lt;=0,0,MIN(C36+D36,'Inputs &amp; Summary'!$B$14))</f>
        <v>417.16</v>
      </c>
      <c r="F36" s="21" t="n">
        <f aca="false">IF(C36&lt;=0,0,'Inputs &amp; Summary'!$B$8)</f>
        <v>0</v>
      </c>
      <c r="G36" s="21" t="n">
        <f aca="false">MIN(C36+D36,E36+F36)</f>
        <v>417.16</v>
      </c>
      <c r="H36" s="21" t="n">
        <f aca="false">G36-D36</f>
        <v>167.98</v>
      </c>
      <c r="I36" s="21" t="n">
        <f aca="false">ROUND(MAX(0,C36+D36-G36),2)</f>
        <v>39701.16</v>
      </c>
    </row>
    <row r="37" customFormat="false" ht="15" hidden="false" customHeight="false" outlineLevel="0" collapsed="false">
      <c r="A37" s="19" t="n">
        <v>36</v>
      </c>
      <c r="B37" s="20" t="n">
        <f aca="false">EDATE(B36,1)</f>
        <v>47300</v>
      </c>
      <c r="C37" s="21" t="n">
        <f aca="false">I36</f>
        <v>39701.16</v>
      </c>
      <c r="D37" s="21" t="n">
        <f aca="false">ROUND(C37*'Inputs &amp; Summary'!$B$13,2)</f>
        <v>248.13</v>
      </c>
      <c r="E37" s="21" t="n">
        <f aca="false">IF(C37&lt;=0,0,MIN(C37+D37,'Inputs &amp; Summary'!$B$14))</f>
        <v>417.16</v>
      </c>
      <c r="F37" s="21" t="n">
        <f aca="false">IF(C37&lt;=0,0,'Inputs &amp; Summary'!$B$8)</f>
        <v>0</v>
      </c>
      <c r="G37" s="21" t="n">
        <f aca="false">MIN(C37+D37,E37+F37)</f>
        <v>417.16</v>
      </c>
      <c r="H37" s="21" t="n">
        <f aca="false">G37-D37</f>
        <v>169.03</v>
      </c>
      <c r="I37" s="21" t="n">
        <f aca="false">ROUND(MAX(0,C37+D37-G37),2)</f>
        <v>39532.13</v>
      </c>
    </row>
    <row r="38" customFormat="false" ht="15" hidden="false" customHeight="false" outlineLevel="0" collapsed="false">
      <c r="A38" s="19" t="n">
        <v>37</v>
      </c>
      <c r="B38" s="20" t="n">
        <f aca="false">EDATE(B37,1)</f>
        <v>47331</v>
      </c>
      <c r="C38" s="21" t="n">
        <f aca="false">I37</f>
        <v>39532.13</v>
      </c>
      <c r="D38" s="21" t="n">
        <f aca="false">ROUND(C38*'Inputs &amp; Summary'!$B$13,2)</f>
        <v>247.08</v>
      </c>
      <c r="E38" s="21" t="n">
        <f aca="false">IF(C38&lt;=0,0,MIN(C38+D38,'Inputs &amp; Summary'!$B$14))</f>
        <v>417.16</v>
      </c>
      <c r="F38" s="21" t="n">
        <f aca="false">IF(C38&lt;=0,0,'Inputs &amp; Summary'!$B$8)</f>
        <v>0</v>
      </c>
      <c r="G38" s="21" t="n">
        <f aca="false">MIN(C38+D38,E38+F38)</f>
        <v>417.16</v>
      </c>
      <c r="H38" s="21" t="n">
        <f aca="false">G38-D38</f>
        <v>170.08</v>
      </c>
      <c r="I38" s="21" t="n">
        <f aca="false">ROUND(MAX(0,C38+D38-G38),2)</f>
        <v>39362.05</v>
      </c>
    </row>
    <row r="39" customFormat="false" ht="15" hidden="false" customHeight="false" outlineLevel="0" collapsed="false">
      <c r="A39" s="19" t="n">
        <v>38</v>
      </c>
      <c r="B39" s="20" t="n">
        <f aca="false">EDATE(B38,1)</f>
        <v>47362</v>
      </c>
      <c r="C39" s="21" t="n">
        <f aca="false">I38</f>
        <v>39362.05</v>
      </c>
      <c r="D39" s="21" t="n">
        <f aca="false">ROUND(C39*'Inputs &amp; Summary'!$B$13,2)</f>
        <v>246.01</v>
      </c>
      <c r="E39" s="21" t="n">
        <f aca="false">IF(C39&lt;=0,0,MIN(C39+D39,'Inputs &amp; Summary'!$B$14))</f>
        <v>417.16</v>
      </c>
      <c r="F39" s="21" t="n">
        <f aca="false">IF(C39&lt;=0,0,'Inputs &amp; Summary'!$B$8)</f>
        <v>0</v>
      </c>
      <c r="G39" s="21" t="n">
        <f aca="false">MIN(C39+D39,E39+F39)</f>
        <v>417.16</v>
      </c>
      <c r="H39" s="21" t="n">
        <f aca="false">G39-D39</f>
        <v>171.15</v>
      </c>
      <c r="I39" s="21" t="n">
        <f aca="false">ROUND(MAX(0,C39+D39-G39),2)</f>
        <v>39190.9</v>
      </c>
    </row>
    <row r="40" customFormat="false" ht="15" hidden="false" customHeight="false" outlineLevel="0" collapsed="false">
      <c r="A40" s="19" t="n">
        <v>39</v>
      </c>
      <c r="B40" s="20" t="n">
        <f aca="false">EDATE(B39,1)</f>
        <v>47392</v>
      </c>
      <c r="C40" s="21" t="n">
        <f aca="false">I39</f>
        <v>39190.9</v>
      </c>
      <c r="D40" s="21" t="n">
        <f aca="false">ROUND(C40*'Inputs &amp; Summary'!$B$13,2)</f>
        <v>244.94</v>
      </c>
      <c r="E40" s="21" t="n">
        <f aca="false">IF(C40&lt;=0,0,MIN(C40+D40,'Inputs &amp; Summary'!$B$14))</f>
        <v>417.16</v>
      </c>
      <c r="F40" s="21" t="n">
        <f aca="false">IF(C40&lt;=0,0,'Inputs &amp; Summary'!$B$8)</f>
        <v>0</v>
      </c>
      <c r="G40" s="21" t="n">
        <f aca="false">MIN(C40+D40,E40+F40)</f>
        <v>417.16</v>
      </c>
      <c r="H40" s="21" t="n">
        <f aca="false">G40-D40</f>
        <v>172.22</v>
      </c>
      <c r="I40" s="21" t="n">
        <f aca="false">ROUND(MAX(0,C40+D40-G40),2)</f>
        <v>39018.68</v>
      </c>
    </row>
    <row r="41" customFormat="false" ht="15" hidden="false" customHeight="false" outlineLevel="0" collapsed="false">
      <c r="A41" s="19" t="n">
        <v>40</v>
      </c>
      <c r="B41" s="20" t="n">
        <f aca="false">EDATE(B40,1)</f>
        <v>47423</v>
      </c>
      <c r="C41" s="21" t="n">
        <f aca="false">I40</f>
        <v>39018.68</v>
      </c>
      <c r="D41" s="21" t="n">
        <f aca="false">ROUND(C41*'Inputs &amp; Summary'!$B$13,2)</f>
        <v>243.87</v>
      </c>
      <c r="E41" s="21" t="n">
        <f aca="false">IF(C41&lt;=0,0,MIN(C41+D41,'Inputs &amp; Summary'!$B$14))</f>
        <v>417.16</v>
      </c>
      <c r="F41" s="21" t="n">
        <f aca="false">IF(C41&lt;=0,0,'Inputs &amp; Summary'!$B$8)</f>
        <v>0</v>
      </c>
      <c r="G41" s="21" t="n">
        <f aca="false">MIN(C41+D41,E41+F41)</f>
        <v>417.16</v>
      </c>
      <c r="H41" s="21" t="n">
        <f aca="false">G41-D41</f>
        <v>173.29</v>
      </c>
      <c r="I41" s="21" t="n">
        <f aca="false">ROUND(MAX(0,C41+D41-G41),2)</f>
        <v>38845.39</v>
      </c>
    </row>
    <row r="42" customFormat="false" ht="15" hidden="false" customHeight="false" outlineLevel="0" collapsed="false">
      <c r="A42" s="19" t="n">
        <v>41</v>
      </c>
      <c r="B42" s="20" t="n">
        <f aca="false">EDATE(B41,1)</f>
        <v>47453</v>
      </c>
      <c r="C42" s="21" t="n">
        <f aca="false">I41</f>
        <v>38845.39</v>
      </c>
      <c r="D42" s="21" t="n">
        <f aca="false">ROUND(C42*'Inputs &amp; Summary'!$B$13,2)</f>
        <v>242.78</v>
      </c>
      <c r="E42" s="21" t="n">
        <f aca="false">IF(C42&lt;=0,0,MIN(C42+D42,'Inputs &amp; Summary'!$B$14))</f>
        <v>417.16</v>
      </c>
      <c r="F42" s="21" t="n">
        <f aca="false">IF(C42&lt;=0,0,'Inputs &amp; Summary'!$B$8)</f>
        <v>0</v>
      </c>
      <c r="G42" s="21" t="n">
        <f aca="false">MIN(C42+D42,E42+F42)</f>
        <v>417.16</v>
      </c>
      <c r="H42" s="21" t="n">
        <f aca="false">G42-D42</f>
        <v>174.38</v>
      </c>
      <c r="I42" s="21" t="n">
        <f aca="false">ROUND(MAX(0,C42+D42-G42),2)</f>
        <v>38671.01</v>
      </c>
    </row>
    <row r="43" customFormat="false" ht="15" hidden="false" customHeight="false" outlineLevel="0" collapsed="false">
      <c r="A43" s="19" t="n">
        <v>42</v>
      </c>
      <c r="B43" s="20" t="n">
        <f aca="false">EDATE(B42,1)</f>
        <v>47484</v>
      </c>
      <c r="C43" s="21" t="n">
        <f aca="false">I42</f>
        <v>38671.01</v>
      </c>
      <c r="D43" s="21" t="n">
        <f aca="false">ROUND(C43*'Inputs &amp; Summary'!$B$13,2)</f>
        <v>241.69</v>
      </c>
      <c r="E43" s="21" t="n">
        <f aca="false">IF(C43&lt;=0,0,MIN(C43+D43,'Inputs &amp; Summary'!$B$14))</f>
        <v>417.16</v>
      </c>
      <c r="F43" s="21" t="n">
        <f aca="false">IF(C43&lt;=0,0,'Inputs &amp; Summary'!$B$8)</f>
        <v>0</v>
      </c>
      <c r="G43" s="21" t="n">
        <f aca="false">MIN(C43+D43,E43+F43)</f>
        <v>417.16</v>
      </c>
      <c r="H43" s="21" t="n">
        <f aca="false">G43-D43</f>
        <v>175.47</v>
      </c>
      <c r="I43" s="21" t="n">
        <f aca="false">ROUND(MAX(0,C43+D43-G43),2)</f>
        <v>38495.54</v>
      </c>
    </row>
    <row r="44" customFormat="false" ht="15" hidden="false" customHeight="false" outlineLevel="0" collapsed="false">
      <c r="A44" s="19" t="n">
        <v>43</v>
      </c>
      <c r="B44" s="20" t="n">
        <f aca="false">EDATE(B43,1)</f>
        <v>47515</v>
      </c>
      <c r="C44" s="21" t="n">
        <f aca="false">I43</f>
        <v>38495.54</v>
      </c>
      <c r="D44" s="21" t="n">
        <f aca="false">ROUND(C44*'Inputs &amp; Summary'!$B$13,2)</f>
        <v>240.6</v>
      </c>
      <c r="E44" s="21" t="n">
        <f aca="false">IF(C44&lt;=0,0,MIN(C44+D44,'Inputs &amp; Summary'!$B$14))</f>
        <v>417.16</v>
      </c>
      <c r="F44" s="21" t="n">
        <f aca="false">IF(C44&lt;=0,0,'Inputs &amp; Summary'!$B$8)</f>
        <v>0</v>
      </c>
      <c r="G44" s="21" t="n">
        <f aca="false">MIN(C44+D44,E44+F44)</f>
        <v>417.16</v>
      </c>
      <c r="H44" s="21" t="n">
        <f aca="false">G44-D44</f>
        <v>176.56</v>
      </c>
      <c r="I44" s="21" t="n">
        <f aca="false">ROUND(MAX(0,C44+D44-G44),2)</f>
        <v>38318.98</v>
      </c>
    </row>
    <row r="45" customFormat="false" ht="15" hidden="false" customHeight="false" outlineLevel="0" collapsed="false">
      <c r="A45" s="19" t="n">
        <v>44</v>
      </c>
      <c r="B45" s="20" t="n">
        <f aca="false">EDATE(B44,1)</f>
        <v>47543</v>
      </c>
      <c r="C45" s="21" t="n">
        <f aca="false">I44</f>
        <v>38318.98</v>
      </c>
      <c r="D45" s="21" t="n">
        <f aca="false">ROUND(C45*'Inputs &amp; Summary'!$B$13,2)</f>
        <v>239.49</v>
      </c>
      <c r="E45" s="21" t="n">
        <f aca="false">IF(C45&lt;=0,0,MIN(C45+D45,'Inputs &amp; Summary'!$B$14))</f>
        <v>417.16</v>
      </c>
      <c r="F45" s="21" t="n">
        <f aca="false">IF(C45&lt;=0,0,'Inputs &amp; Summary'!$B$8)</f>
        <v>0</v>
      </c>
      <c r="G45" s="21" t="n">
        <f aca="false">MIN(C45+D45,E45+F45)</f>
        <v>417.16</v>
      </c>
      <c r="H45" s="21" t="n">
        <f aca="false">G45-D45</f>
        <v>177.67</v>
      </c>
      <c r="I45" s="21" t="n">
        <f aca="false">ROUND(MAX(0,C45+D45-G45),2)</f>
        <v>38141.31</v>
      </c>
    </row>
    <row r="46" customFormat="false" ht="15" hidden="false" customHeight="false" outlineLevel="0" collapsed="false">
      <c r="A46" s="19" t="n">
        <v>45</v>
      </c>
      <c r="B46" s="20" t="n">
        <f aca="false">EDATE(B45,1)</f>
        <v>47574</v>
      </c>
      <c r="C46" s="21" t="n">
        <f aca="false">I45</f>
        <v>38141.31</v>
      </c>
      <c r="D46" s="21" t="n">
        <f aca="false">ROUND(C46*'Inputs &amp; Summary'!$B$13,2)</f>
        <v>238.38</v>
      </c>
      <c r="E46" s="21" t="n">
        <f aca="false">IF(C46&lt;=0,0,MIN(C46+D46,'Inputs &amp; Summary'!$B$14))</f>
        <v>417.16</v>
      </c>
      <c r="F46" s="21" t="n">
        <f aca="false">IF(C46&lt;=0,0,'Inputs &amp; Summary'!$B$8)</f>
        <v>0</v>
      </c>
      <c r="G46" s="21" t="n">
        <f aca="false">MIN(C46+D46,E46+F46)</f>
        <v>417.16</v>
      </c>
      <c r="H46" s="21" t="n">
        <f aca="false">G46-D46</f>
        <v>178.78</v>
      </c>
      <c r="I46" s="21" t="n">
        <f aca="false">ROUND(MAX(0,C46+D46-G46),2)</f>
        <v>37962.53</v>
      </c>
    </row>
    <row r="47" customFormat="false" ht="15" hidden="false" customHeight="false" outlineLevel="0" collapsed="false">
      <c r="A47" s="19" t="n">
        <v>46</v>
      </c>
      <c r="B47" s="20" t="n">
        <f aca="false">EDATE(B46,1)</f>
        <v>47604</v>
      </c>
      <c r="C47" s="21" t="n">
        <f aca="false">I46</f>
        <v>37962.53</v>
      </c>
      <c r="D47" s="21" t="n">
        <f aca="false">ROUND(C47*'Inputs &amp; Summary'!$B$13,2)</f>
        <v>237.27</v>
      </c>
      <c r="E47" s="21" t="n">
        <f aca="false">IF(C47&lt;=0,0,MIN(C47+D47,'Inputs &amp; Summary'!$B$14))</f>
        <v>417.16</v>
      </c>
      <c r="F47" s="21" t="n">
        <f aca="false">IF(C47&lt;=0,0,'Inputs &amp; Summary'!$B$8)</f>
        <v>0</v>
      </c>
      <c r="G47" s="21" t="n">
        <f aca="false">MIN(C47+D47,E47+F47)</f>
        <v>417.16</v>
      </c>
      <c r="H47" s="21" t="n">
        <f aca="false">G47-D47</f>
        <v>179.89</v>
      </c>
      <c r="I47" s="21" t="n">
        <f aca="false">ROUND(MAX(0,C47+D47-G47),2)</f>
        <v>37782.64</v>
      </c>
    </row>
    <row r="48" customFormat="false" ht="15" hidden="false" customHeight="false" outlineLevel="0" collapsed="false">
      <c r="A48" s="19" t="n">
        <v>47</v>
      </c>
      <c r="B48" s="20" t="n">
        <f aca="false">EDATE(B47,1)</f>
        <v>47635</v>
      </c>
      <c r="C48" s="21" t="n">
        <f aca="false">I47</f>
        <v>37782.64</v>
      </c>
      <c r="D48" s="21" t="n">
        <f aca="false">ROUND(C48*'Inputs &amp; Summary'!$B$13,2)</f>
        <v>236.14</v>
      </c>
      <c r="E48" s="21" t="n">
        <f aca="false">IF(C48&lt;=0,0,MIN(C48+D48,'Inputs &amp; Summary'!$B$14))</f>
        <v>417.16</v>
      </c>
      <c r="F48" s="21" t="n">
        <f aca="false">IF(C48&lt;=0,0,'Inputs &amp; Summary'!$B$8)</f>
        <v>0</v>
      </c>
      <c r="G48" s="21" t="n">
        <f aca="false">MIN(C48+D48,E48+F48)</f>
        <v>417.16</v>
      </c>
      <c r="H48" s="21" t="n">
        <f aca="false">G48-D48</f>
        <v>181.02</v>
      </c>
      <c r="I48" s="21" t="n">
        <f aca="false">ROUND(MAX(0,C48+D48-G48),2)</f>
        <v>37601.62</v>
      </c>
    </row>
    <row r="49" customFormat="false" ht="15" hidden="false" customHeight="false" outlineLevel="0" collapsed="false">
      <c r="A49" s="19" t="n">
        <v>48</v>
      </c>
      <c r="B49" s="20" t="n">
        <f aca="false">EDATE(B48,1)</f>
        <v>47665</v>
      </c>
      <c r="C49" s="21" t="n">
        <f aca="false">I48</f>
        <v>37601.62</v>
      </c>
      <c r="D49" s="21" t="n">
        <f aca="false">ROUND(C49*'Inputs &amp; Summary'!$B$13,2)</f>
        <v>235.01</v>
      </c>
      <c r="E49" s="21" t="n">
        <f aca="false">IF(C49&lt;=0,0,MIN(C49+D49,'Inputs &amp; Summary'!$B$14))</f>
        <v>417.16</v>
      </c>
      <c r="F49" s="21" t="n">
        <f aca="false">IF(C49&lt;=0,0,'Inputs &amp; Summary'!$B$8)</f>
        <v>0</v>
      </c>
      <c r="G49" s="21" t="n">
        <f aca="false">MIN(C49+D49,E49+F49)</f>
        <v>417.16</v>
      </c>
      <c r="H49" s="21" t="n">
        <f aca="false">G49-D49</f>
        <v>182.15</v>
      </c>
      <c r="I49" s="21" t="n">
        <f aca="false">ROUND(MAX(0,C49+D49-G49),2)</f>
        <v>37419.47</v>
      </c>
    </row>
    <row r="50" customFormat="false" ht="15" hidden="false" customHeight="false" outlineLevel="0" collapsed="false">
      <c r="A50" s="19" t="n">
        <v>49</v>
      </c>
      <c r="B50" s="20" t="n">
        <f aca="false">EDATE(B49,1)</f>
        <v>47696</v>
      </c>
      <c r="C50" s="21" t="n">
        <f aca="false">I49</f>
        <v>37419.47</v>
      </c>
      <c r="D50" s="21" t="n">
        <f aca="false">ROUND(C50*'Inputs &amp; Summary'!$B$13,2)</f>
        <v>233.87</v>
      </c>
      <c r="E50" s="21" t="n">
        <f aca="false">IF(C50&lt;=0,0,MIN(C50+D50,'Inputs &amp; Summary'!$B$14))</f>
        <v>417.16</v>
      </c>
      <c r="F50" s="21" t="n">
        <f aca="false">IF(C50&lt;=0,0,'Inputs &amp; Summary'!$B$8)</f>
        <v>0</v>
      </c>
      <c r="G50" s="21" t="n">
        <f aca="false">MIN(C50+D50,E50+F50)</f>
        <v>417.16</v>
      </c>
      <c r="H50" s="21" t="n">
        <f aca="false">G50-D50</f>
        <v>183.29</v>
      </c>
      <c r="I50" s="21" t="n">
        <f aca="false">ROUND(MAX(0,C50+D50-G50),2)</f>
        <v>37236.18</v>
      </c>
    </row>
    <row r="51" customFormat="false" ht="15" hidden="false" customHeight="false" outlineLevel="0" collapsed="false">
      <c r="A51" s="19" t="n">
        <v>50</v>
      </c>
      <c r="B51" s="20" t="n">
        <f aca="false">EDATE(B50,1)</f>
        <v>47727</v>
      </c>
      <c r="C51" s="21" t="n">
        <f aca="false">I50</f>
        <v>37236.18</v>
      </c>
      <c r="D51" s="21" t="n">
        <f aca="false">ROUND(C51*'Inputs &amp; Summary'!$B$13,2)</f>
        <v>232.73</v>
      </c>
      <c r="E51" s="21" t="n">
        <f aca="false">IF(C51&lt;=0,0,MIN(C51+D51,'Inputs &amp; Summary'!$B$14))</f>
        <v>417.16</v>
      </c>
      <c r="F51" s="21" t="n">
        <f aca="false">IF(C51&lt;=0,0,'Inputs &amp; Summary'!$B$8)</f>
        <v>0</v>
      </c>
      <c r="G51" s="21" t="n">
        <f aca="false">MIN(C51+D51,E51+F51)</f>
        <v>417.16</v>
      </c>
      <c r="H51" s="21" t="n">
        <f aca="false">G51-D51</f>
        <v>184.43</v>
      </c>
      <c r="I51" s="21" t="n">
        <f aca="false">ROUND(MAX(0,C51+D51-G51),2)</f>
        <v>37051.75</v>
      </c>
    </row>
    <row r="52" customFormat="false" ht="15" hidden="false" customHeight="false" outlineLevel="0" collapsed="false">
      <c r="A52" s="19" t="n">
        <v>51</v>
      </c>
      <c r="B52" s="20" t="n">
        <f aca="false">EDATE(B51,1)</f>
        <v>47757</v>
      </c>
      <c r="C52" s="21" t="n">
        <f aca="false">I51</f>
        <v>37051.75</v>
      </c>
      <c r="D52" s="21" t="n">
        <f aca="false">ROUND(C52*'Inputs &amp; Summary'!$B$13,2)</f>
        <v>231.57</v>
      </c>
      <c r="E52" s="21" t="n">
        <f aca="false">IF(C52&lt;=0,0,MIN(C52+D52,'Inputs &amp; Summary'!$B$14))</f>
        <v>417.16</v>
      </c>
      <c r="F52" s="21" t="n">
        <f aca="false">IF(C52&lt;=0,0,'Inputs &amp; Summary'!$B$8)</f>
        <v>0</v>
      </c>
      <c r="G52" s="21" t="n">
        <f aca="false">MIN(C52+D52,E52+F52)</f>
        <v>417.16</v>
      </c>
      <c r="H52" s="21" t="n">
        <f aca="false">G52-D52</f>
        <v>185.59</v>
      </c>
      <c r="I52" s="21" t="n">
        <f aca="false">ROUND(MAX(0,C52+D52-G52),2)</f>
        <v>36866.16</v>
      </c>
    </row>
    <row r="53" customFormat="false" ht="15" hidden="false" customHeight="false" outlineLevel="0" collapsed="false">
      <c r="A53" s="19" t="n">
        <v>52</v>
      </c>
      <c r="B53" s="20" t="n">
        <f aca="false">EDATE(B52,1)</f>
        <v>47788</v>
      </c>
      <c r="C53" s="21" t="n">
        <f aca="false">I52</f>
        <v>36866.16</v>
      </c>
      <c r="D53" s="21" t="n">
        <f aca="false">ROUND(C53*'Inputs &amp; Summary'!$B$13,2)</f>
        <v>230.41</v>
      </c>
      <c r="E53" s="21" t="n">
        <f aca="false">IF(C53&lt;=0,0,MIN(C53+D53,'Inputs &amp; Summary'!$B$14))</f>
        <v>417.16</v>
      </c>
      <c r="F53" s="21" t="n">
        <f aca="false">IF(C53&lt;=0,0,'Inputs &amp; Summary'!$B$8)</f>
        <v>0</v>
      </c>
      <c r="G53" s="21" t="n">
        <f aca="false">MIN(C53+D53,E53+F53)</f>
        <v>417.16</v>
      </c>
      <c r="H53" s="21" t="n">
        <f aca="false">G53-D53</f>
        <v>186.75</v>
      </c>
      <c r="I53" s="21" t="n">
        <f aca="false">ROUND(MAX(0,C53+D53-G53),2)</f>
        <v>36679.41</v>
      </c>
    </row>
    <row r="54" customFormat="false" ht="15" hidden="false" customHeight="false" outlineLevel="0" collapsed="false">
      <c r="A54" s="19" t="n">
        <v>53</v>
      </c>
      <c r="B54" s="20" t="n">
        <f aca="false">EDATE(B53,1)</f>
        <v>47818</v>
      </c>
      <c r="C54" s="21" t="n">
        <f aca="false">I53</f>
        <v>36679.41</v>
      </c>
      <c r="D54" s="21" t="n">
        <f aca="false">ROUND(C54*'Inputs &amp; Summary'!$B$13,2)</f>
        <v>229.25</v>
      </c>
      <c r="E54" s="21" t="n">
        <f aca="false">IF(C54&lt;=0,0,MIN(C54+D54,'Inputs &amp; Summary'!$B$14))</f>
        <v>417.16</v>
      </c>
      <c r="F54" s="21" t="n">
        <f aca="false">IF(C54&lt;=0,0,'Inputs &amp; Summary'!$B$8)</f>
        <v>0</v>
      </c>
      <c r="G54" s="21" t="n">
        <f aca="false">MIN(C54+D54,E54+F54)</f>
        <v>417.16</v>
      </c>
      <c r="H54" s="21" t="n">
        <f aca="false">G54-D54</f>
        <v>187.91</v>
      </c>
      <c r="I54" s="21" t="n">
        <f aca="false">ROUND(MAX(0,C54+D54-G54),2)</f>
        <v>36491.5</v>
      </c>
    </row>
    <row r="55" customFormat="false" ht="15" hidden="false" customHeight="false" outlineLevel="0" collapsed="false">
      <c r="A55" s="19" t="n">
        <v>54</v>
      </c>
      <c r="B55" s="20" t="n">
        <f aca="false">EDATE(B54,1)</f>
        <v>47849</v>
      </c>
      <c r="C55" s="21" t="n">
        <f aca="false">I54</f>
        <v>36491.5</v>
      </c>
      <c r="D55" s="21" t="n">
        <f aca="false">ROUND(C55*'Inputs &amp; Summary'!$B$13,2)</f>
        <v>228.07</v>
      </c>
      <c r="E55" s="21" t="n">
        <f aca="false">IF(C55&lt;=0,0,MIN(C55+D55,'Inputs &amp; Summary'!$B$14))</f>
        <v>417.16</v>
      </c>
      <c r="F55" s="21" t="n">
        <f aca="false">IF(C55&lt;=0,0,'Inputs &amp; Summary'!$B$8)</f>
        <v>0</v>
      </c>
      <c r="G55" s="21" t="n">
        <f aca="false">MIN(C55+D55,E55+F55)</f>
        <v>417.16</v>
      </c>
      <c r="H55" s="21" t="n">
        <f aca="false">G55-D55</f>
        <v>189.09</v>
      </c>
      <c r="I55" s="21" t="n">
        <f aca="false">ROUND(MAX(0,C55+D55-G55),2)</f>
        <v>36302.41</v>
      </c>
    </row>
    <row r="56" customFormat="false" ht="15" hidden="false" customHeight="false" outlineLevel="0" collapsed="false">
      <c r="A56" s="19" t="n">
        <v>55</v>
      </c>
      <c r="B56" s="20" t="n">
        <f aca="false">EDATE(B55,1)</f>
        <v>47880</v>
      </c>
      <c r="C56" s="21" t="n">
        <f aca="false">I55</f>
        <v>36302.41</v>
      </c>
      <c r="D56" s="21" t="n">
        <f aca="false">ROUND(C56*'Inputs &amp; Summary'!$B$13,2)</f>
        <v>226.89</v>
      </c>
      <c r="E56" s="21" t="n">
        <f aca="false">IF(C56&lt;=0,0,MIN(C56+D56,'Inputs &amp; Summary'!$B$14))</f>
        <v>417.16</v>
      </c>
      <c r="F56" s="21" t="n">
        <f aca="false">IF(C56&lt;=0,0,'Inputs &amp; Summary'!$B$8)</f>
        <v>0</v>
      </c>
      <c r="G56" s="21" t="n">
        <f aca="false">MIN(C56+D56,E56+F56)</f>
        <v>417.16</v>
      </c>
      <c r="H56" s="21" t="n">
        <f aca="false">G56-D56</f>
        <v>190.27</v>
      </c>
      <c r="I56" s="21" t="n">
        <f aca="false">ROUND(MAX(0,C56+D56-G56),2)</f>
        <v>36112.14</v>
      </c>
    </row>
    <row r="57" customFormat="false" ht="15" hidden="false" customHeight="false" outlineLevel="0" collapsed="false">
      <c r="A57" s="19" t="n">
        <v>56</v>
      </c>
      <c r="B57" s="20" t="n">
        <f aca="false">EDATE(B56,1)</f>
        <v>47908</v>
      </c>
      <c r="C57" s="21" t="n">
        <f aca="false">I56</f>
        <v>36112.14</v>
      </c>
      <c r="D57" s="21" t="n">
        <f aca="false">ROUND(C57*'Inputs &amp; Summary'!$B$13,2)</f>
        <v>225.7</v>
      </c>
      <c r="E57" s="21" t="n">
        <f aca="false">IF(C57&lt;=0,0,MIN(C57+D57,'Inputs &amp; Summary'!$B$14))</f>
        <v>417.16</v>
      </c>
      <c r="F57" s="21" t="n">
        <f aca="false">IF(C57&lt;=0,0,'Inputs &amp; Summary'!$B$8)</f>
        <v>0</v>
      </c>
      <c r="G57" s="21" t="n">
        <f aca="false">MIN(C57+D57,E57+F57)</f>
        <v>417.16</v>
      </c>
      <c r="H57" s="21" t="n">
        <f aca="false">G57-D57</f>
        <v>191.46</v>
      </c>
      <c r="I57" s="21" t="n">
        <f aca="false">ROUND(MAX(0,C57+D57-G57),2)</f>
        <v>35920.68</v>
      </c>
    </row>
    <row r="58" customFormat="false" ht="15" hidden="false" customHeight="false" outlineLevel="0" collapsed="false">
      <c r="A58" s="19" t="n">
        <v>57</v>
      </c>
      <c r="B58" s="20" t="n">
        <f aca="false">EDATE(B57,1)</f>
        <v>47939</v>
      </c>
      <c r="C58" s="21" t="n">
        <f aca="false">I57</f>
        <v>35920.68</v>
      </c>
      <c r="D58" s="21" t="n">
        <f aca="false">ROUND(C58*'Inputs &amp; Summary'!$B$13,2)</f>
        <v>224.5</v>
      </c>
      <c r="E58" s="21" t="n">
        <f aca="false">IF(C58&lt;=0,0,MIN(C58+D58,'Inputs &amp; Summary'!$B$14))</f>
        <v>417.16</v>
      </c>
      <c r="F58" s="21" t="n">
        <f aca="false">IF(C58&lt;=0,0,'Inputs &amp; Summary'!$B$8)</f>
        <v>0</v>
      </c>
      <c r="G58" s="21" t="n">
        <f aca="false">MIN(C58+D58,E58+F58)</f>
        <v>417.16</v>
      </c>
      <c r="H58" s="21" t="n">
        <f aca="false">G58-D58</f>
        <v>192.66</v>
      </c>
      <c r="I58" s="21" t="n">
        <f aca="false">ROUND(MAX(0,C58+D58-G58),2)</f>
        <v>35728.02</v>
      </c>
    </row>
    <row r="59" customFormat="false" ht="15" hidden="false" customHeight="false" outlineLevel="0" collapsed="false">
      <c r="A59" s="19" t="n">
        <v>58</v>
      </c>
      <c r="B59" s="20" t="n">
        <f aca="false">EDATE(B58,1)</f>
        <v>47969</v>
      </c>
      <c r="C59" s="21" t="n">
        <f aca="false">I58</f>
        <v>35728.02</v>
      </c>
      <c r="D59" s="21" t="n">
        <f aca="false">ROUND(C59*'Inputs &amp; Summary'!$B$13,2)</f>
        <v>223.3</v>
      </c>
      <c r="E59" s="21" t="n">
        <f aca="false">IF(C59&lt;=0,0,MIN(C59+D59,'Inputs &amp; Summary'!$B$14))</f>
        <v>417.16</v>
      </c>
      <c r="F59" s="21" t="n">
        <f aca="false">IF(C59&lt;=0,0,'Inputs &amp; Summary'!$B$8)</f>
        <v>0</v>
      </c>
      <c r="G59" s="21" t="n">
        <f aca="false">MIN(C59+D59,E59+F59)</f>
        <v>417.16</v>
      </c>
      <c r="H59" s="21" t="n">
        <f aca="false">G59-D59</f>
        <v>193.86</v>
      </c>
      <c r="I59" s="21" t="n">
        <f aca="false">ROUND(MAX(0,C59+D59-G59),2)</f>
        <v>35534.16</v>
      </c>
    </row>
    <row r="60" customFormat="false" ht="15" hidden="false" customHeight="false" outlineLevel="0" collapsed="false">
      <c r="A60" s="19" t="n">
        <v>59</v>
      </c>
      <c r="B60" s="20" t="n">
        <f aca="false">EDATE(B59,1)</f>
        <v>48000</v>
      </c>
      <c r="C60" s="21" t="n">
        <f aca="false">I59</f>
        <v>35534.16</v>
      </c>
      <c r="D60" s="21" t="n">
        <f aca="false">ROUND(C60*'Inputs &amp; Summary'!$B$13,2)</f>
        <v>222.09</v>
      </c>
      <c r="E60" s="21" t="n">
        <f aca="false">IF(C60&lt;=0,0,MIN(C60+D60,'Inputs &amp; Summary'!$B$14))</f>
        <v>417.16</v>
      </c>
      <c r="F60" s="21" t="n">
        <f aca="false">IF(C60&lt;=0,0,'Inputs &amp; Summary'!$B$8)</f>
        <v>0</v>
      </c>
      <c r="G60" s="21" t="n">
        <f aca="false">MIN(C60+D60,E60+F60)</f>
        <v>417.16</v>
      </c>
      <c r="H60" s="21" t="n">
        <f aca="false">G60-D60</f>
        <v>195.07</v>
      </c>
      <c r="I60" s="21" t="n">
        <f aca="false">ROUND(MAX(0,C60+D60-G60),2)</f>
        <v>35339.09</v>
      </c>
    </row>
    <row r="61" customFormat="false" ht="15" hidden="false" customHeight="false" outlineLevel="0" collapsed="false">
      <c r="A61" s="19" t="n">
        <v>60</v>
      </c>
      <c r="B61" s="20" t="n">
        <f aca="false">EDATE(B60,1)</f>
        <v>48030</v>
      </c>
      <c r="C61" s="21" t="n">
        <f aca="false">I60</f>
        <v>35339.09</v>
      </c>
      <c r="D61" s="21" t="n">
        <f aca="false">ROUND(C61*'Inputs &amp; Summary'!$B$13,2)</f>
        <v>220.87</v>
      </c>
      <c r="E61" s="21" t="n">
        <f aca="false">IF(C61&lt;=0,0,MIN(C61+D61,'Inputs &amp; Summary'!$B$14))</f>
        <v>417.16</v>
      </c>
      <c r="F61" s="21" t="n">
        <f aca="false">IF(C61&lt;=0,0,'Inputs &amp; Summary'!$B$8)</f>
        <v>0</v>
      </c>
      <c r="G61" s="21" t="n">
        <f aca="false">MIN(C61+D61,E61+F61)</f>
        <v>417.16</v>
      </c>
      <c r="H61" s="21" t="n">
        <f aca="false">G61-D61</f>
        <v>196.29</v>
      </c>
      <c r="I61" s="21" t="n">
        <f aca="false">ROUND(MAX(0,C61+D61-G61),2)</f>
        <v>35142.8</v>
      </c>
    </row>
    <row r="62" customFormat="false" ht="15" hidden="false" customHeight="false" outlineLevel="0" collapsed="false">
      <c r="A62" s="19" t="n">
        <v>61</v>
      </c>
      <c r="B62" s="20" t="n">
        <f aca="false">EDATE(B61,1)</f>
        <v>48061</v>
      </c>
      <c r="C62" s="21" t="n">
        <f aca="false">I61</f>
        <v>35142.8</v>
      </c>
      <c r="D62" s="21" t="n">
        <f aca="false">ROUND(C62*'Inputs &amp; Summary'!$B$13,2)</f>
        <v>219.64</v>
      </c>
      <c r="E62" s="21" t="n">
        <f aca="false">IF(C62&lt;=0,0,MIN(C62+D62,'Inputs &amp; Summary'!$B$14))</f>
        <v>417.16</v>
      </c>
      <c r="F62" s="21" t="n">
        <f aca="false">IF(C62&lt;=0,0,'Inputs &amp; Summary'!$B$8)</f>
        <v>0</v>
      </c>
      <c r="G62" s="21" t="n">
        <f aca="false">MIN(C62+D62,E62+F62)</f>
        <v>417.16</v>
      </c>
      <c r="H62" s="21" t="n">
        <f aca="false">G62-D62</f>
        <v>197.52</v>
      </c>
      <c r="I62" s="21" t="n">
        <f aca="false">ROUND(MAX(0,C62+D62-G62),2)</f>
        <v>34945.28</v>
      </c>
    </row>
    <row r="63" customFormat="false" ht="15" hidden="false" customHeight="false" outlineLevel="0" collapsed="false">
      <c r="A63" s="19" t="n">
        <v>62</v>
      </c>
      <c r="B63" s="20" t="n">
        <f aca="false">EDATE(B62,1)</f>
        <v>48092</v>
      </c>
      <c r="C63" s="21" t="n">
        <f aca="false">I62</f>
        <v>34945.28</v>
      </c>
      <c r="D63" s="21" t="n">
        <f aca="false">ROUND(C63*'Inputs &amp; Summary'!$B$13,2)</f>
        <v>218.41</v>
      </c>
      <c r="E63" s="21" t="n">
        <f aca="false">IF(C63&lt;=0,0,MIN(C63+D63,'Inputs &amp; Summary'!$B$14))</f>
        <v>417.16</v>
      </c>
      <c r="F63" s="21" t="n">
        <f aca="false">IF(C63&lt;=0,0,'Inputs &amp; Summary'!$B$8)</f>
        <v>0</v>
      </c>
      <c r="G63" s="21" t="n">
        <f aca="false">MIN(C63+D63,E63+F63)</f>
        <v>417.16</v>
      </c>
      <c r="H63" s="21" t="n">
        <f aca="false">G63-D63</f>
        <v>198.75</v>
      </c>
      <c r="I63" s="21" t="n">
        <f aca="false">ROUND(MAX(0,C63+D63-G63),2)</f>
        <v>34746.53</v>
      </c>
    </row>
    <row r="64" customFormat="false" ht="15" hidden="false" customHeight="false" outlineLevel="0" collapsed="false">
      <c r="A64" s="19" t="n">
        <v>63</v>
      </c>
      <c r="B64" s="20" t="n">
        <f aca="false">EDATE(B63,1)</f>
        <v>48122</v>
      </c>
      <c r="C64" s="21" t="n">
        <f aca="false">I63</f>
        <v>34746.53</v>
      </c>
      <c r="D64" s="21" t="n">
        <f aca="false">ROUND(C64*'Inputs &amp; Summary'!$B$13,2)</f>
        <v>217.17</v>
      </c>
      <c r="E64" s="21" t="n">
        <f aca="false">IF(C64&lt;=0,0,MIN(C64+D64,'Inputs &amp; Summary'!$B$14))</f>
        <v>417.16</v>
      </c>
      <c r="F64" s="21" t="n">
        <f aca="false">IF(C64&lt;=0,0,'Inputs &amp; Summary'!$B$8)</f>
        <v>0</v>
      </c>
      <c r="G64" s="21" t="n">
        <f aca="false">MIN(C64+D64,E64+F64)</f>
        <v>417.16</v>
      </c>
      <c r="H64" s="21" t="n">
        <f aca="false">G64-D64</f>
        <v>199.99</v>
      </c>
      <c r="I64" s="21" t="n">
        <f aca="false">ROUND(MAX(0,C64+D64-G64),2)</f>
        <v>34546.54</v>
      </c>
    </row>
    <row r="65" customFormat="false" ht="15" hidden="false" customHeight="false" outlineLevel="0" collapsed="false">
      <c r="A65" s="19" t="n">
        <v>64</v>
      </c>
      <c r="B65" s="20" t="n">
        <f aca="false">EDATE(B64,1)</f>
        <v>48153</v>
      </c>
      <c r="C65" s="21" t="n">
        <f aca="false">I64</f>
        <v>34546.54</v>
      </c>
      <c r="D65" s="21" t="n">
        <f aca="false">ROUND(C65*'Inputs &amp; Summary'!$B$13,2)</f>
        <v>215.92</v>
      </c>
      <c r="E65" s="21" t="n">
        <f aca="false">IF(C65&lt;=0,0,MIN(C65+D65,'Inputs &amp; Summary'!$B$14))</f>
        <v>417.16</v>
      </c>
      <c r="F65" s="21" t="n">
        <f aca="false">IF(C65&lt;=0,0,'Inputs &amp; Summary'!$B$8)</f>
        <v>0</v>
      </c>
      <c r="G65" s="21" t="n">
        <f aca="false">MIN(C65+D65,E65+F65)</f>
        <v>417.16</v>
      </c>
      <c r="H65" s="21" t="n">
        <f aca="false">G65-D65</f>
        <v>201.24</v>
      </c>
      <c r="I65" s="21" t="n">
        <f aca="false">ROUND(MAX(0,C65+D65-G65),2)</f>
        <v>34345.3</v>
      </c>
    </row>
    <row r="66" customFormat="false" ht="15" hidden="false" customHeight="false" outlineLevel="0" collapsed="false">
      <c r="A66" s="19" t="n">
        <v>65</v>
      </c>
      <c r="B66" s="20" t="n">
        <f aca="false">EDATE(B65,1)</f>
        <v>48183</v>
      </c>
      <c r="C66" s="21" t="n">
        <f aca="false">I65</f>
        <v>34345.3</v>
      </c>
      <c r="D66" s="21" t="n">
        <f aca="false">ROUND(C66*'Inputs &amp; Summary'!$B$13,2)</f>
        <v>214.66</v>
      </c>
      <c r="E66" s="21" t="n">
        <f aca="false">IF(C66&lt;=0,0,MIN(C66+D66,'Inputs &amp; Summary'!$B$14))</f>
        <v>417.16</v>
      </c>
      <c r="F66" s="21" t="n">
        <f aca="false">IF(C66&lt;=0,0,'Inputs &amp; Summary'!$B$8)</f>
        <v>0</v>
      </c>
      <c r="G66" s="21" t="n">
        <f aca="false">MIN(C66+D66,E66+F66)</f>
        <v>417.16</v>
      </c>
      <c r="H66" s="21" t="n">
        <f aca="false">G66-D66</f>
        <v>202.5</v>
      </c>
      <c r="I66" s="21" t="n">
        <f aca="false">ROUND(MAX(0,C66+D66-G66),2)</f>
        <v>34142.8</v>
      </c>
    </row>
    <row r="67" customFormat="false" ht="15" hidden="false" customHeight="false" outlineLevel="0" collapsed="false">
      <c r="A67" s="19" t="n">
        <v>66</v>
      </c>
      <c r="B67" s="20" t="n">
        <f aca="false">EDATE(B66,1)</f>
        <v>48214</v>
      </c>
      <c r="C67" s="21" t="n">
        <f aca="false">I66</f>
        <v>34142.8</v>
      </c>
      <c r="D67" s="21" t="n">
        <f aca="false">ROUND(C67*'Inputs &amp; Summary'!$B$13,2)</f>
        <v>213.39</v>
      </c>
      <c r="E67" s="21" t="n">
        <f aca="false">IF(C67&lt;=0,0,MIN(C67+D67,'Inputs &amp; Summary'!$B$14))</f>
        <v>417.16</v>
      </c>
      <c r="F67" s="21" t="n">
        <f aca="false">IF(C67&lt;=0,0,'Inputs &amp; Summary'!$B$8)</f>
        <v>0</v>
      </c>
      <c r="G67" s="21" t="n">
        <f aca="false">MIN(C67+D67,E67+F67)</f>
        <v>417.16</v>
      </c>
      <c r="H67" s="21" t="n">
        <f aca="false">G67-D67</f>
        <v>203.77</v>
      </c>
      <c r="I67" s="21" t="n">
        <f aca="false">ROUND(MAX(0,C67+D67-G67),2)</f>
        <v>33939.03</v>
      </c>
    </row>
    <row r="68" customFormat="false" ht="15" hidden="false" customHeight="false" outlineLevel="0" collapsed="false">
      <c r="A68" s="19" t="n">
        <v>67</v>
      </c>
      <c r="B68" s="20" t="n">
        <f aca="false">EDATE(B67,1)</f>
        <v>48245</v>
      </c>
      <c r="C68" s="21" t="n">
        <f aca="false">I67</f>
        <v>33939.03</v>
      </c>
      <c r="D68" s="21" t="n">
        <f aca="false">ROUND(C68*'Inputs &amp; Summary'!$B$13,2)</f>
        <v>212.12</v>
      </c>
      <c r="E68" s="21" t="n">
        <f aca="false">IF(C68&lt;=0,0,MIN(C68+D68,'Inputs &amp; Summary'!$B$14))</f>
        <v>417.16</v>
      </c>
      <c r="F68" s="21" t="n">
        <f aca="false">IF(C68&lt;=0,0,'Inputs &amp; Summary'!$B$8)</f>
        <v>0</v>
      </c>
      <c r="G68" s="21" t="n">
        <f aca="false">MIN(C68+D68,E68+F68)</f>
        <v>417.16</v>
      </c>
      <c r="H68" s="21" t="n">
        <f aca="false">G68-D68</f>
        <v>205.04</v>
      </c>
      <c r="I68" s="21" t="n">
        <f aca="false">ROUND(MAX(0,C68+D68-G68),2)</f>
        <v>33733.99</v>
      </c>
    </row>
    <row r="69" customFormat="false" ht="15" hidden="false" customHeight="false" outlineLevel="0" collapsed="false">
      <c r="A69" s="19" t="n">
        <v>68</v>
      </c>
      <c r="B69" s="20" t="n">
        <f aca="false">EDATE(B68,1)</f>
        <v>48274</v>
      </c>
      <c r="C69" s="21" t="n">
        <f aca="false">I68</f>
        <v>33733.99</v>
      </c>
      <c r="D69" s="21" t="n">
        <f aca="false">ROUND(C69*'Inputs &amp; Summary'!$B$13,2)</f>
        <v>210.84</v>
      </c>
      <c r="E69" s="21" t="n">
        <f aca="false">IF(C69&lt;=0,0,MIN(C69+D69,'Inputs &amp; Summary'!$B$14))</f>
        <v>417.16</v>
      </c>
      <c r="F69" s="21" t="n">
        <f aca="false">IF(C69&lt;=0,0,'Inputs &amp; Summary'!$B$8)</f>
        <v>0</v>
      </c>
      <c r="G69" s="21" t="n">
        <f aca="false">MIN(C69+D69,E69+F69)</f>
        <v>417.16</v>
      </c>
      <c r="H69" s="21" t="n">
        <f aca="false">G69-D69</f>
        <v>206.32</v>
      </c>
      <c r="I69" s="21" t="n">
        <f aca="false">ROUND(MAX(0,C69+D69-G69),2)</f>
        <v>33527.67</v>
      </c>
    </row>
    <row r="70" customFormat="false" ht="15" hidden="false" customHeight="false" outlineLevel="0" collapsed="false">
      <c r="A70" s="19" t="n">
        <v>69</v>
      </c>
      <c r="B70" s="20" t="n">
        <f aca="false">EDATE(B69,1)</f>
        <v>48305</v>
      </c>
      <c r="C70" s="21" t="n">
        <f aca="false">I69</f>
        <v>33527.67</v>
      </c>
      <c r="D70" s="21" t="n">
        <f aca="false">ROUND(C70*'Inputs &amp; Summary'!$B$13,2)</f>
        <v>209.55</v>
      </c>
      <c r="E70" s="21" t="n">
        <f aca="false">IF(C70&lt;=0,0,MIN(C70+D70,'Inputs &amp; Summary'!$B$14))</f>
        <v>417.16</v>
      </c>
      <c r="F70" s="21" t="n">
        <f aca="false">IF(C70&lt;=0,0,'Inputs &amp; Summary'!$B$8)</f>
        <v>0</v>
      </c>
      <c r="G70" s="21" t="n">
        <f aca="false">MIN(C70+D70,E70+F70)</f>
        <v>417.16</v>
      </c>
      <c r="H70" s="21" t="n">
        <f aca="false">G70-D70</f>
        <v>207.61</v>
      </c>
      <c r="I70" s="21" t="n">
        <f aca="false">ROUND(MAX(0,C70+D70-G70),2)</f>
        <v>33320.06</v>
      </c>
    </row>
    <row r="71" customFormat="false" ht="15" hidden="false" customHeight="false" outlineLevel="0" collapsed="false">
      <c r="A71" s="19" t="n">
        <v>70</v>
      </c>
      <c r="B71" s="20" t="n">
        <f aca="false">EDATE(B70,1)</f>
        <v>48335</v>
      </c>
      <c r="C71" s="21" t="n">
        <f aca="false">I70</f>
        <v>33320.06</v>
      </c>
      <c r="D71" s="21" t="n">
        <f aca="false">ROUND(C71*'Inputs &amp; Summary'!$B$13,2)</f>
        <v>208.25</v>
      </c>
      <c r="E71" s="21" t="n">
        <f aca="false">IF(C71&lt;=0,0,MIN(C71+D71,'Inputs &amp; Summary'!$B$14))</f>
        <v>417.16</v>
      </c>
      <c r="F71" s="21" t="n">
        <f aca="false">IF(C71&lt;=0,0,'Inputs &amp; Summary'!$B$8)</f>
        <v>0</v>
      </c>
      <c r="G71" s="21" t="n">
        <f aca="false">MIN(C71+D71,E71+F71)</f>
        <v>417.16</v>
      </c>
      <c r="H71" s="21" t="n">
        <f aca="false">G71-D71</f>
        <v>208.91</v>
      </c>
      <c r="I71" s="21" t="n">
        <f aca="false">ROUND(MAX(0,C71+D71-G71),2)</f>
        <v>33111.15</v>
      </c>
    </row>
    <row r="72" customFormat="false" ht="15" hidden="false" customHeight="false" outlineLevel="0" collapsed="false">
      <c r="A72" s="19" t="n">
        <v>71</v>
      </c>
      <c r="B72" s="20" t="n">
        <f aca="false">EDATE(B71,1)</f>
        <v>48366</v>
      </c>
      <c r="C72" s="21" t="n">
        <f aca="false">I71</f>
        <v>33111.15</v>
      </c>
      <c r="D72" s="21" t="n">
        <f aca="false">ROUND(C72*'Inputs &amp; Summary'!$B$13,2)</f>
        <v>206.94</v>
      </c>
      <c r="E72" s="21" t="n">
        <f aca="false">IF(C72&lt;=0,0,MIN(C72+D72,'Inputs &amp; Summary'!$B$14))</f>
        <v>417.16</v>
      </c>
      <c r="F72" s="21" t="n">
        <f aca="false">IF(C72&lt;=0,0,'Inputs &amp; Summary'!$B$8)</f>
        <v>0</v>
      </c>
      <c r="G72" s="21" t="n">
        <f aca="false">MIN(C72+D72,E72+F72)</f>
        <v>417.16</v>
      </c>
      <c r="H72" s="21" t="n">
        <f aca="false">G72-D72</f>
        <v>210.22</v>
      </c>
      <c r="I72" s="21" t="n">
        <f aca="false">ROUND(MAX(0,C72+D72-G72),2)</f>
        <v>32900.93</v>
      </c>
    </row>
    <row r="73" customFormat="false" ht="15" hidden="false" customHeight="false" outlineLevel="0" collapsed="false">
      <c r="A73" s="19" t="n">
        <v>72</v>
      </c>
      <c r="B73" s="20" t="n">
        <f aca="false">EDATE(B72,1)</f>
        <v>48396</v>
      </c>
      <c r="C73" s="21" t="n">
        <f aca="false">I72</f>
        <v>32900.93</v>
      </c>
      <c r="D73" s="21" t="n">
        <f aca="false">ROUND(C73*'Inputs &amp; Summary'!$B$13,2)</f>
        <v>205.63</v>
      </c>
      <c r="E73" s="21" t="n">
        <f aca="false">IF(C73&lt;=0,0,MIN(C73+D73,'Inputs &amp; Summary'!$B$14))</f>
        <v>417.16</v>
      </c>
      <c r="F73" s="21" t="n">
        <f aca="false">IF(C73&lt;=0,0,'Inputs &amp; Summary'!$B$8)</f>
        <v>0</v>
      </c>
      <c r="G73" s="21" t="n">
        <f aca="false">MIN(C73+D73,E73+F73)</f>
        <v>417.16</v>
      </c>
      <c r="H73" s="21" t="n">
        <f aca="false">G73-D73</f>
        <v>211.53</v>
      </c>
      <c r="I73" s="21" t="n">
        <f aca="false">ROUND(MAX(0,C73+D73-G73),2)</f>
        <v>32689.4</v>
      </c>
    </row>
    <row r="74" customFormat="false" ht="15" hidden="false" customHeight="false" outlineLevel="0" collapsed="false">
      <c r="A74" s="19" t="n">
        <v>73</v>
      </c>
      <c r="B74" s="20" t="n">
        <f aca="false">EDATE(B73,1)</f>
        <v>48427</v>
      </c>
      <c r="C74" s="21" t="n">
        <f aca="false">I73</f>
        <v>32689.4</v>
      </c>
      <c r="D74" s="21" t="n">
        <f aca="false">ROUND(C74*'Inputs &amp; Summary'!$B$13,2)</f>
        <v>204.31</v>
      </c>
      <c r="E74" s="21" t="n">
        <f aca="false">IF(C74&lt;=0,0,MIN(C74+D74,'Inputs &amp; Summary'!$B$14))</f>
        <v>417.16</v>
      </c>
      <c r="F74" s="21" t="n">
        <f aca="false">IF(C74&lt;=0,0,'Inputs &amp; Summary'!$B$8)</f>
        <v>0</v>
      </c>
      <c r="G74" s="21" t="n">
        <f aca="false">MIN(C74+D74,E74+F74)</f>
        <v>417.16</v>
      </c>
      <c r="H74" s="21" t="n">
        <f aca="false">G74-D74</f>
        <v>212.85</v>
      </c>
      <c r="I74" s="21" t="n">
        <f aca="false">ROUND(MAX(0,C74+D74-G74),2)</f>
        <v>32476.55</v>
      </c>
    </row>
    <row r="75" customFormat="false" ht="15" hidden="false" customHeight="false" outlineLevel="0" collapsed="false">
      <c r="A75" s="19" t="n">
        <v>74</v>
      </c>
      <c r="B75" s="20" t="n">
        <f aca="false">EDATE(B74,1)</f>
        <v>48458</v>
      </c>
      <c r="C75" s="21" t="n">
        <f aca="false">I74</f>
        <v>32476.55</v>
      </c>
      <c r="D75" s="21" t="n">
        <f aca="false">ROUND(C75*'Inputs &amp; Summary'!$B$13,2)</f>
        <v>202.98</v>
      </c>
      <c r="E75" s="21" t="n">
        <f aca="false">IF(C75&lt;=0,0,MIN(C75+D75,'Inputs &amp; Summary'!$B$14))</f>
        <v>417.16</v>
      </c>
      <c r="F75" s="21" t="n">
        <f aca="false">IF(C75&lt;=0,0,'Inputs &amp; Summary'!$B$8)</f>
        <v>0</v>
      </c>
      <c r="G75" s="21" t="n">
        <f aca="false">MIN(C75+D75,E75+F75)</f>
        <v>417.16</v>
      </c>
      <c r="H75" s="21" t="n">
        <f aca="false">G75-D75</f>
        <v>214.18</v>
      </c>
      <c r="I75" s="21" t="n">
        <f aca="false">ROUND(MAX(0,C75+D75-G75),2)</f>
        <v>32262.37</v>
      </c>
    </row>
    <row r="76" customFormat="false" ht="15" hidden="false" customHeight="false" outlineLevel="0" collapsed="false">
      <c r="A76" s="19" t="n">
        <v>75</v>
      </c>
      <c r="B76" s="20" t="n">
        <f aca="false">EDATE(B75,1)</f>
        <v>48488</v>
      </c>
      <c r="C76" s="21" t="n">
        <f aca="false">I75</f>
        <v>32262.37</v>
      </c>
      <c r="D76" s="21" t="n">
        <f aca="false">ROUND(C76*'Inputs &amp; Summary'!$B$13,2)</f>
        <v>201.64</v>
      </c>
      <c r="E76" s="21" t="n">
        <f aca="false">IF(C76&lt;=0,0,MIN(C76+D76,'Inputs &amp; Summary'!$B$14))</f>
        <v>417.16</v>
      </c>
      <c r="F76" s="21" t="n">
        <f aca="false">IF(C76&lt;=0,0,'Inputs &amp; Summary'!$B$8)</f>
        <v>0</v>
      </c>
      <c r="G76" s="21" t="n">
        <f aca="false">MIN(C76+D76,E76+F76)</f>
        <v>417.16</v>
      </c>
      <c r="H76" s="21" t="n">
        <f aca="false">G76-D76</f>
        <v>215.52</v>
      </c>
      <c r="I76" s="21" t="n">
        <f aca="false">ROUND(MAX(0,C76+D76-G76),2)</f>
        <v>32046.85</v>
      </c>
    </row>
    <row r="77" customFormat="false" ht="15" hidden="false" customHeight="false" outlineLevel="0" collapsed="false">
      <c r="A77" s="19" t="n">
        <v>76</v>
      </c>
      <c r="B77" s="20" t="n">
        <f aca="false">EDATE(B76,1)</f>
        <v>48519</v>
      </c>
      <c r="C77" s="21" t="n">
        <f aca="false">I76</f>
        <v>32046.85</v>
      </c>
      <c r="D77" s="21" t="n">
        <f aca="false">ROUND(C77*'Inputs &amp; Summary'!$B$13,2)</f>
        <v>200.29</v>
      </c>
      <c r="E77" s="21" t="n">
        <f aca="false">IF(C77&lt;=0,0,MIN(C77+D77,'Inputs &amp; Summary'!$B$14))</f>
        <v>417.16</v>
      </c>
      <c r="F77" s="21" t="n">
        <f aca="false">IF(C77&lt;=0,0,'Inputs &amp; Summary'!$B$8)</f>
        <v>0</v>
      </c>
      <c r="G77" s="21" t="n">
        <f aca="false">MIN(C77+D77,E77+F77)</f>
        <v>417.16</v>
      </c>
      <c r="H77" s="21" t="n">
        <f aca="false">G77-D77</f>
        <v>216.87</v>
      </c>
      <c r="I77" s="21" t="n">
        <f aca="false">ROUND(MAX(0,C77+D77-G77),2)</f>
        <v>31829.98</v>
      </c>
    </row>
    <row r="78" customFormat="false" ht="15" hidden="false" customHeight="false" outlineLevel="0" collapsed="false">
      <c r="A78" s="19" t="n">
        <v>77</v>
      </c>
      <c r="B78" s="20" t="n">
        <f aca="false">EDATE(B77,1)</f>
        <v>48549</v>
      </c>
      <c r="C78" s="21" t="n">
        <f aca="false">I77</f>
        <v>31829.98</v>
      </c>
      <c r="D78" s="21" t="n">
        <f aca="false">ROUND(C78*'Inputs &amp; Summary'!$B$13,2)</f>
        <v>198.94</v>
      </c>
      <c r="E78" s="21" t="n">
        <f aca="false">IF(C78&lt;=0,0,MIN(C78+D78,'Inputs &amp; Summary'!$B$14))</f>
        <v>417.16</v>
      </c>
      <c r="F78" s="21" t="n">
        <f aca="false">IF(C78&lt;=0,0,'Inputs &amp; Summary'!$B$8)</f>
        <v>0</v>
      </c>
      <c r="G78" s="21" t="n">
        <f aca="false">MIN(C78+D78,E78+F78)</f>
        <v>417.16</v>
      </c>
      <c r="H78" s="21" t="n">
        <f aca="false">G78-D78</f>
        <v>218.22</v>
      </c>
      <c r="I78" s="21" t="n">
        <f aca="false">ROUND(MAX(0,C78+D78-G78),2)</f>
        <v>31611.76</v>
      </c>
    </row>
    <row r="79" customFormat="false" ht="15" hidden="false" customHeight="false" outlineLevel="0" collapsed="false">
      <c r="A79" s="19" t="n">
        <v>78</v>
      </c>
      <c r="B79" s="20" t="n">
        <f aca="false">EDATE(B78,1)</f>
        <v>48580</v>
      </c>
      <c r="C79" s="21" t="n">
        <f aca="false">I78</f>
        <v>31611.76</v>
      </c>
      <c r="D79" s="21" t="n">
        <f aca="false">ROUND(C79*'Inputs &amp; Summary'!$B$13,2)</f>
        <v>197.57</v>
      </c>
      <c r="E79" s="21" t="n">
        <f aca="false">IF(C79&lt;=0,0,MIN(C79+D79,'Inputs &amp; Summary'!$B$14))</f>
        <v>417.16</v>
      </c>
      <c r="F79" s="21" t="n">
        <f aca="false">IF(C79&lt;=0,0,'Inputs &amp; Summary'!$B$8)</f>
        <v>0</v>
      </c>
      <c r="G79" s="21" t="n">
        <f aca="false">MIN(C79+D79,E79+F79)</f>
        <v>417.16</v>
      </c>
      <c r="H79" s="21" t="n">
        <f aca="false">G79-D79</f>
        <v>219.59</v>
      </c>
      <c r="I79" s="21" t="n">
        <f aca="false">ROUND(MAX(0,C79+D79-G79),2)</f>
        <v>31392.17</v>
      </c>
    </row>
    <row r="80" customFormat="false" ht="15" hidden="false" customHeight="false" outlineLevel="0" collapsed="false">
      <c r="A80" s="19" t="n">
        <v>79</v>
      </c>
      <c r="B80" s="20" t="n">
        <f aca="false">EDATE(B79,1)</f>
        <v>48611</v>
      </c>
      <c r="C80" s="21" t="n">
        <f aca="false">I79</f>
        <v>31392.17</v>
      </c>
      <c r="D80" s="21" t="n">
        <f aca="false">ROUND(C80*'Inputs &amp; Summary'!$B$13,2)</f>
        <v>196.2</v>
      </c>
      <c r="E80" s="21" t="n">
        <f aca="false">IF(C80&lt;=0,0,MIN(C80+D80,'Inputs &amp; Summary'!$B$14))</f>
        <v>417.16</v>
      </c>
      <c r="F80" s="21" t="n">
        <f aca="false">IF(C80&lt;=0,0,'Inputs &amp; Summary'!$B$8)</f>
        <v>0</v>
      </c>
      <c r="G80" s="21" t="n">
        <f aca="false">MIN(C80+D80,E80+F80)</f>
        <v>417.16</v>
      </c>
      <c r="H80" s="21" t="n">
        <f aca="false">G80-D80</f>
        <v>220.96</v>
      </c>
      <c r="I80" s="21" t="n">
        <f aca="false">ROUND(MAX(0,C80+D80-G80),2)</f>
        <v>31171.21</v>
      </c>
    </row>
    <row r="81" customFormat="false" ht="15" hidden="false" customHeight="false" outlineLevel="0" collapsed="false">
      <c r="A81" s="19" t="n">
        <v>80</v>
      </c>
      <c r="B81" s="20" t="n">
        <f aca="false">EDATE(B80,1)</f>
        <v>48639</v>
      </c>
      <c r="C81" s="21" t="n">
        <f aca="false">I80</f>
        <v>31171.21</v>
      </c>
      <c r="D81" s="21" t="n">
        <f aca="false">ROUND(C81*'Inputs &amp; Summary'!$B$13,2)</f>
        <v>194.82</v>
      </c>
      <c r="E81" s="21" t="n">
        <f aca="false">IF(C81&lt;=0,0,MIN(C81+D81,'Inputs &amp; Summary'!$B$14))</f>
        <v>417.16</v>
      </c>
      <c r="F81" s="21" t="n">
        <f aca="false">IF(C81&lt;=0,0,'Inputs &amp; Summary'!$B$8)</f>
        <v>0</v>
      </c>
      <c r="G81" s="21" t="n">
        <f aca="false">MIN(C81+D81,E81+F81)</f>
        <v>417.16</v>
      </c>
      <c r="H81" s="21" t="n">
        <f aca="false">G81-D81</f>
        <v>222.34</v>
      </c>
      <c r="I81" s="21" t="n">
        <f aca="false">ROUND(MAX(0,C81+D81-G81),2)</f>
        <v>30948.87</v>
      </c>
    </row>
    <row r="82" customFormat="false" ht="15" hidden="false" customHeight="false" outlineLevel="0" collapsed="false">
      <c r="A82" s="19" t="n">
        <v>81</v>
      </c>
      <c r="B82" s="20" t="n">
        <f aca="false">EDATE(B81,1)</f>
        <v>48670</v>
      </c>
      <c r="C82" s="21" t="n">
        <f aca="false">I81</f>
        <v>30948.87</v>
      </c>
      <c r="D82" s="21" t="n">
        <f aca="false">ROUND(C82*'Inputs &amp; Summary'!$B$13,2)</f>
        <v>193.43</v>
      </c>
      <c r="E82" s="21" t="n">
        <f aca="false">IF(C82&lt;=0,0,MIN(C82+D82,'Inputs &amp; Summary'!$B$14))</f>
        <v>417.16</v>
      </c>
      <c r="F82" s="21" t="n">
        <f aca="false">IF(C82&lt;=0,0,'Inputs &amp; Summary'!$B$8)</f>
        <v>0</v>
      </c>
      <c r="G82" s="21" t="n">
        <f aca="false">MIN(C82+D82,E82+F82)</f>
        <v>417.16</v>
      </c>
      <c r="H82" s="21" t="n">
        <f aca="false">G82-D82</f>
        <v>223.73</v>
      </c>
      <c r="I82" s="21" t="n">
        <f aca="false">ROUND(MAX(0,C82+D82-G82),2)</f>
        <v>30725.14</v>
      </c>
    </row>
    <row r="83" customFormat="false" ht="15" hidden="false" customHeight="false" outlineLevel="0" collapsed="false">
      <c r="A83" s="19" t="n">
        <v>82</v>
      </c>
      <c r="B83" s="20" t="n">
        <f aca="false">EDATE(B82,1)</f>
        <v>48700</v>
      </c>
      <c r="C83" s="21" t="n">
        <f aca="false">I82</f>
        <v>30725.14</v>
      </c>
      <c r="D83" s="21" t="n">
        <f aca="false">ROUND(C83*'Inputs &amp; Summary'!$B$13,2)</f>
        <v>192.03</v>
      </c>
      <c r="E83" s="21" t="n">
        <f aca="false">IF(C83&lt;=0,0,MIN(C83+D83,'Inputs &amp; Summary'!$B$14))</f>
        <v>417.16</v>
      </c>
      <c r="F83" s="21" t="n">
        <f aca="false">IF(C83&lt;=0,0,'Inputs &amp; Summary'!$B$8)</f>
        <v>0</v>
      </c>
      <c r="G83" s="21" t="n">
        <f aca="false">MIN(C83+D83,E83+F83)</f>
        <v>417.16</v>
      </c>
      <c r="H83" s="21" t="n">
        <f aca="false">G83-D83</f>
        <v>225.13</v>
      </c>
      <c r="I83" s="21" t="n">
        <f aca="false">ROUND(MAX(0,C83+D83-G83),2)</f>
        <v>30500.01</v>
      </c>
    </row>
    <row r="84" customFormat="false" ht="15" hidden="false" customHeight="false" outlineLevel="0" collapsed="false">
      <c r="A84" s="19" t="n">
        <v>83</v>
      </c>
      <c r="B84" s="20" t="n">
        <f aca="false">EDATE(B83,1)</f>
        <v>48731</v>
      </c>
      <c r="C84" s="21" t="n">
        <f aca="false">I83</f>
        <v>30500.01</v>
      </c>
      <c r="D84" s="21" t="n">
        <f aca="false">ROUND(C84*'Inputs &amp; Summary'!$B$13,2)</f>
        <v>190.63</v>
      </c>
      <c r="E84" s="21" t="n">
        <f aca="false">IF(C84&lt;=0,0,MIN(C84+D84,'Inputs &amp; Summary'!$B$14))</f>
        <v>417.16</v>
      </c>
      <c r="F84" s="21" t="n">
        <f aca="false">IF(C84&lt;=0,0,'Inputs &amp; Summary'!$B$8)</f>
        <v>0</v>
      </c>
      <c r="G84" s="21" t="n">
        <f aca="false">MIN(C84+D84,E84+F84)</f>
        <v>417.16</v>
      </c>
      <c r="H84" s="21" t="n">
        <f aca="false">G84-D84</f>
        <v>226.53</v>
      </c>
      <c r="I84" s="21" t="n">
        <f aca="false">ROUND(MAX(0,C84+D84-G84),2)</f>
        <v>30273.48</v>
      </c>
    </row>
    <row r="85" customFormat="false" ht="15" hidden="false" customHeight="false" outlineLevel="0" collapsed="false">
      <c r="A85" s="19" t="n">
        <v>84</v>
      </c>
      <c r="B85" s="20" t="n">
        <f aca="false">EDATE(B84,1)</f>
        <v>48761</v>
      </c>
      <c r="C85" s="21" t="n">
        <f aca="false">I84</f>
        <v>30273.48</v>
      </c>
      <c r="D85" s="21" t="n">
        <f aca="false">ROUND(C85*'Inputs &amp; Summary'!$B$13,2)</f>
        <v>189.21</v>
      </c>
      <c r="E85" s="21" t="n">
        <f aca="false">IF(C85&lt;=0,0,MIN(C85+D85,'Inputs &amp; Summary'!$B$14))</f>
        <v>417.16</v>
      </c>
      <c r="F85" s="21" t="n">
        <f aca="false">IF(C85&lt;=0,0,'Inputs &amp; Summary'!$B$8)</f>
        <v>0</v>
      </c>
      <c r="G85" s="21" t="n">
        <f aca="false">MIN(C85+D85,E85+F85)</f>
        <v>417.16</v>
      </c>
      <c r="H85" s="21" t="n">
        <f aca="false">G85-D85</f>
        <v>227.95</v>
      </c>
      <c r="I85" s="21" t="n">
        <f aca="false">ROUND(MAX(0,C85+D85-G85),2)</f>
        <v>30045.53</v>
      </c>
    </row>
    <row r="86" customFormat="false" ht="15" hidden="false" customHeight="false" outlineLevel="0" collapsed="false">
      <c r="A86" s="19" t="n">
        <v>85</v>
      </c>
      <c r="B86" s="20" t="n">
        <f aca="false">EDATE(B85,1)</f>
        <v>48792</v>
      </c>
      <c r="C86" s="21" t="n">
        <f aca="false">I85</f>
        <v>30045.53</v>
      </c>
      <c r="D86" s="21" t="n">
        <f aca="false">ROUND(C86*'Inputs &amp; Summary'!$B$13,2)</f>
        <v>187.78</v>
      </c>
      <c r="E86" s="21" t="n">
        <f aca="false">IF(C86&lt;=0,0,MIN(C86+D86,'Inputs &amp; Summary'!$B$14))</f>
        <v>417.16</v>
      </c>
      <c r="F86" s="21" t="n">
        <f aca="false">IF(C86&lt;=0,0,'Inputs &amp; Summary'!$B$8)</f>
        <v>0</v>
      </c>
      <c r="G86" s="21" t="n">
        <f aca="false">MIN(C86+D86,E86+F86)</f>
        <v>417.16</v>
      </c>
      <c r="H86" s="21" t="n">
        <f aca="false">G86-D86</f>
        <v>229.38</v>
      </c>
      <c r="I86" s="21" t="n">
        <f aca="false">ROUND(MAX(0,C86+D86-G86),2)</f>
        <v>29816.15</v>
      </c>
    </row>
    <row r="87" customFormat="false" ht="15" hidden="false" customHeight="false" outlineLevel="0" collapsed="false">
      <c r="A87" s="19" t="n">
        <v>86</v>
      </c>
      <c r="B87" s="20" t="n">
        <f aca="false">EDATE(B86,1)</f>
        <v>48823</v>
      </c>
      <c r="C87" s="21" t="n">
        <f aca="false">I86</f>
        <v>29816.15</v>
      </c>
      <c r="D87" s="21" t="n">
        <f aca="false">ROUND(C87*'Inputs &amp; Summary'!$B$13,2)</f>
        <v>186.35</v>
      </c>
      <c r="E87" s="21" t="n">
        <f aca="false">IF(C87&lt;=0,0,MIN(C87+D87,'Inputs &amp; Summary'!$B$14))</f>
        <v>417.16</v>
      </c>
      <c r="F87" s="21" t="n">
        <f aca="false">IF(C87&lt;=0,0,'Inputs &amp; Summary'!$B$8)</f>
        <v>0</v>
      </c>
      <c r="G87" s="21" t="n">
        <f aca="false">MIN(C87+D87,E87+F87)</f>
        <v>417.16</v>
      </c>
      <c r="H87" s="21" t="n">
        <f aca="false">G87-D87</f>
        <v>230.81</v>
      </c>
      <c r="I87" s="21" t="n">
        <f aca="false">ROUND(MAX(0,C87+D87-G87),2)</f>
        <v>29585.34</v>
      </c>
    </row>
    <row r="88" customFormat="false" ht="15" hidden="false" customHeight="false" outlineLevel="0" collapsed="false">
      <c r="A88" s="19" t="n">
        <v>87</v>
      </c>
      <c r="B88" s="20" t="n">
        <f aca="false">EDATE(B87,1)</f>
        <v>48853</v>
      </c>
      <c r="C88" s="21" t="n">
        <f aca="false">I87</f>
        <v>29585.34</v>
      </c>
      <c r="D88" s="21" t="n">
        <f aca="false">ROUND(C88*'Inputs &amp; Summary'!$B$13,2)</f>
        <v>184.91</v>
      </c>
      <c r="E88" s="21" t="n">
        <f aca="false">IF(C88&lt;=0,0,MIN(C88+D88,'Inputs &amp; Summary'!$B$14))</f>
        <v>417.16</v>
      </c>
      <c r="F88" s="21" t="n">
        <f aca="false">IF(C88&lt;=0,0,'Inputs &amp; Summary'!$B$8)</f>
        <v>0</v>
      </c>
      <c r="G88" s="21" t="n">
        <f aca="false">MIN(C88+D88,E88+F88)</f>
        <v>417.16</v>
      </c>
      <c r="H88" s="21" t="n">
        <f aca="false">G88-D88</f>
        <v>232.25</v>
      </c>
      <c r="I88" s="21" t="n">
        <f aca="false">ROUND(MAX(0,C88+D88-G88),2)</f>
        <v>29353.09</v>
      </c>
    </row>
    <row r="89" customFormat="false" ht="15" hidden="false" customHeight="false" outlineLevel="0" collapsed="false">
      <c r="A89" s="19" t="n">
        <v>88</v>
      </c>
      <c r="B89" s="20" t="n">
        <f aca="false">EDATE(B88,1)</f>
        <v>48884</v>
      </c>
      <c r="C89" s="21" t="n">
        <f aca="false">I88</f>
        <v>29353.09</v>
      </c>
      <c r="D89" s="21" t="n">
        <f aca="false">ROUND(C89*'Inputs &amp; Summary'!$B$13,2)</f>
        <v>183.46</v>
      </c>
      <c r="E89" s="21" t="n">
        <f aca="false">IF(C89&lt;=0,0,MIN(C89+D89,'Inputs &amp; Summary'!$B$14))</f>
        <v>417.16</v>
      </c>
      <c r="F89" s="21" t="n">
        <f aca="false">IF(C89&lt;=0,0,'Inputs &amp; Summary'!$B$8)</f>
        <v>0</v>
      </c>
      <c r="G89" s="21" t="n">
        <f aca="false">MIN(C89+D89,E89+F89)</f>
        <v>417.16</v>
      </c>
      <c r="H89" s="21" t="n">
        <f aca="false">G89-D89</f>
        <v>233.7</v>
      </c>
      <c r="I89" s="21" t="n">
        <f aca="false">ROUND(MAX(0,C89+D89-G89),2)</f>
        <v>29119.39</v>
      </c>
    </row>
    <row r="90" customFormat="false" ht="15" hidden="false" customHeight="false" outlineLevel="0" collapsed="false">
      <c r="A90" s="19" t="n">
        <v>89</v>
      </c>
      <c r="B90" s="20" t="n">
        <f aca="false">EDATE(B89,1)</f>
        <v>48914</v>
      </c>
      <c r="C90" s="21" t="n">
        <f aca="false">I89</f>
        <v>29119.39</v>
      </c>
      <c r="D90" s="21" t="n">
        <f aca="false">ROUND(C90*'Inputs &amp; Summary'!$B$13,2)</f>
        <v>182</v>
      </c>
      <c r="E90" s="21" t="n">
        <f aca="false">IF(C90&lt;=0,0,MIN(C90+D90,'Inputs &amp; Summary'!$B$14))</f>
        <v>417.16</v>
      </c>
      <c r="F90" s="21" t="n">
        <f aca="false">IF(C90&lt;=0,0,'Inputs &amp; Summary'!$B$8)</f>
        <v>0</v>
      </c>
      <c r="G90" s="21" t="n">
        <f aca="false">MIN(C90+D90,E90+F90)</f>
        <v>417.16</v>
      </c>
      <c r="H90" s="21" t="n">
        <f aca="false">G90-D90</f>
        <v>235.16</v>
      </c>
      <c r="I90" s="21" t="n">
        <f aca="false">ROUND(MAX(0,C90+D90-G90),2)</f>
        <v>28884.23</v>
      </c>
    </row>
    <row r="91" customFormat="false" ht="15" hidden="false" customHeight="false" outlineLevel="0" collapsed="false">
      <c r="A91" s="19" t="n">
        <v>90</v>
      </c>
      <c r="B91" s="20" t="n">
        <f aca="false">EDATE(B90,1)</f>
        <v>48945</v>
      </c>
      <c r="C91" s="21" t="n">
        <f aca="false">I90</f>
        <v>28884.23</v>
      </c>
      <c r="D91" s="21" t="n">
        <f aca="false">ROUND(C91*'Inputs &amp; Summary'!$B$13,2)</f>
        <v>180.53</v>
      </c>
      <c r="E91" s="21" t="n">
        <f aca="false">IF(C91&lt;=0,0,MIN(C91+D91,'Inputs &amp; Summary'!$B$14))</f>
        <v>417.16</v>
      </c>
      <c r="F91" s="21" t="n">
        <f aca="false">IF(C91&lt;=0,0,'Inputs &amp; Summary'!$B$8)</f>
        <v>0</v>
      </c>
      <c r="G91" s="21" t="n">
        <f aca="false">MIN(C91+D91,E91+F91)</f>
        <v>417.16</v>
      </c>
      <c r="H91" s="21" t="n">
        <f aca="false">G91-D91</f>
        <v>236.63</v>
      </c>
      <c r="I91" s="21" t="n">
        <f aca="false">ROUND(MAX(0,C91+D91-G91),2)</f>
        <v>28647.6</v>
      </c>
    </row>
    <row r="92" customFormat="false" ht="15" hidden="false" customHeight="false" outlineLevel="0" collapsed="false">
      <c r="A92" s="19" t="n">
        <v>91</v>
      </c>
      <c r="B92" s="20" t="n">
        <f aca="false">EDATE(B91,1)</f>
        <v>48976</v>
      </c>
      <c r="C92" s="21" t="n">
        <f aca="false">I91</f>
        <v>28647.6</v>
      </c>
      <c r="D92" s="21" t="n">
        <f aca="false">ROUND(C92*'Inputs &amp; Summary'!$B$13,2)</f>
        <v>179.05</v>
      </c>
      <c r="E92" s="21" t="n">
        <f aca="false">IF(C92&lt;=0,0,MIN(C92+D92,'Inputs &amp; Summary'!$B$14))</f>
        <v>417.16</v>
      </c>
      <c r="F92" s="21" t="n">
        <f aca="false">IF(C92&lt;=0,0,'Inputs &amp; Summary'!$B$8)</f>
        <v>0</v>
      </c>
      <c r="G92" s="21" t="n">
        <f aca="false">MIN(C92+D92,E92+F92)</f>
        <v>417.16</v>
      </c>
      <c r="H92" s="21" t="n">
        <f aca="false">G92-D92</f>
        <v>238.11</v>
      </c>
      <c r="I92" s="21" t="n">
        <f aca="false">ROUND(MAX(0,C92+D92-G92),2)</f>
        <v>28409.49</v>
      </c>
    </row>
    <row r="93" customFormat="false" ht="15" hidden="false" customHeight="false" outlineLevel="0" collapsed="false">
      <c r="A93" s="19" t="n">
        <v>92</v>
      </c>
      <c r="B93" s="20" t="n">
        <f aca="false">EDATE(B92,1)</f>
        <v>49004</v>
      </c>
      <c r="C93" s="21" t="n">
        <f aca="false">I92</f>
        <v>28409.49</v>
      </c>
      <c r="D93" s="21" t="n">
        <f aca="false">ROUND(C93*'Inputs &amp; Summary'!$B$13,2)</f>
        <v>177.56</v>
      </c>
      <c r="E93" s="21" t="n">
        <f aca="false">IF(C93&lt;=0,0,MIN(C93+D93,'Inputs &amp; Summary'!$B$14))</f>
        <v>417.16</v>
      </c>
      <c r="F93" s="21" t="n">
        <f aca="false">IF(C93&lt;=0,0,'Inputs &amp; Summary'!$B$8)</f>
        <v>0</v>
      </c>
      <c r="G93" s="21" t="n">
        <f aca="false">MIN(C93+D93,E93+F93)</f>
        <v>417.16</v>
      </c>
      <c r="H93" s="21" t="n">
        <f aca="false">G93-D93</f>
        <v>239.6</v>
      </c>
      <c r="I93" s="21" t="n">
        <f aca="false">ROUND(MAX(0,C93+D93-G93),2)</f>
        <v>28169.89</v>
      </c>
    </row>
    <row r="94" customFormat="false" ht="15" hidden="false" customHeight="false" outlineLevel="0" collapsed="false">
      <c r="A94" s="19" t="n">
        <v>93</v>
      </c>
      <c r="B94" s="20" t="n">
        <f aca="false">EDATE(B93,1)</f>
        <v>49035</v>
      </c>
      <c r="C94" s="21" t="n">
        <f aca="false">I93</f>
        <v>28169.89</v>
      </c>
      <c r="D94" s="21" t="n">
        <f aca="false">ROUND(C94*'Inputs &amp; Summary'!$B$13,2)</f>
        <v>176.06</v>
      </c>
      <c r="E94" s="21" t="n">
        <f aca="false">IF(C94&lt;=0,0,MIN(C94+D94,'Inputs &amp; Summary'!$B$14))</f>
        <v>417.16</v>
      </c>
      <c r="F94" s="21" t="n">
        <f aca="false">IF(C94&lt;=0,0,'Inputs &amp; Summary'!$B$8)</f>
        <v>0</v>
      </c>
      <c r="G94" s="21" t="n">
        <f aca="false">MIN(C94+D94,E94+F94)</f>
        <v>417.16</v>
      </c>
      <c r="H94" s="21" t="n">
        <f aca="false">G94-D94</f>
        <v>241.1</v>
      </c>
      <c r="I94" s="21" t="n">
        <f aca="false">ROUND(MAX(0,C94+D94-G94),2)</f>
        <v>27928.79</v>
      </c>
    </row>
    <row r="95" customFormat="false" ht="15" hidden="false" customHeight="false" outlineLevel="0" collapsed="false">
      <c r="A95" s="19" t="n">
        <v>94</v>
      </c>
      <c r="B95" s="20" t="n">
        <f aca="false">EDATE(B94,1)</f>
        <v>49065</v>
      </c>
      <c r="C95" s="21" t="n">
        <f aca="false">I94</f>
        <v>27928.79</v>
      </c>
      <c r="D95" s="21" t="n">
        <f aca="false">ROUND(C95*'Inputs &amp; Summary'!$B$13,2)</f>
        <v>174.55</v>
      </c>
      <c r="E95" s="21" t="n">
        <f aca="false">IF(C95&lt;=0,0,MIN(C95+D95,'Inputs &amp; Summary'!$B$14))</f>
        <v>417.16</v>
      </c>
      <c r="F95" s="21" t="n">
        <f aca="false">IF(C95&lt;=0,0,'Inputs &amp; Summary'!$B$8)</f>
        <v>0</v>
      </c>
      <c r="G95" s="21" t="n">
        <f aca="false">MIN(C95+D95,E95+F95)</f>
        <v>417.16</v>
      </c>
      <c r="H95" s="21" t="n">
        <f aca="false">G95-D95</f>
        <v>242.61</v>
      </c>
      <c r="I95" s="21" t="n">
        <f aca="false">ROUND(MAX(0,C95+D95-G95),2)</f>
        <v>27686.18</v>
      </c>
    </row>
    <row r="96" customFormat="false" ht="15" hidden="false" customHeight="false" outlineLevel="0" collapsed="false">
      <c r="A96" s="19" t="n">
        <v>95</v>
      </c>
      <c r="B96" s="20" t="n">
        <f aca="false">EDATE(B95,1)</f>
        <v>49096</v>
      </c>
      <c r="C96" s="21" t="n">
        <f aca="false">I95</f>
        <v>27686.18</v>
      </c>
      <c r="D96" s="21" t="n">
        <f aca="false">ROUND(C96*'Inputs &amp; Summary'!$B$13,2)</f>
        <v>173.04</v>
      </c>
      <c r="E96" s="21" t="n">
        <f aca="false">IF(C96&lt;=0,0,MIN(C96+D96,'Inputs &amp; Summary'!$B$14))</f>
        <v>417.16</v>
      </c>
      <c r="F96" s="21" t="n">
        <f aca="false">IF(C96&lt;=0,0,'Inputs &amp; Summary'!$B$8)</f>
        <v>0</v>
      </c>
      <c r="G96" s="21" t="n">
        <f aca="false">MIN(C96+D96,E96+F96)</f>
        <v>417.16</v>
      </c>
      <c r="H96" s="21" t="n">
        <f aca="false">G96-D96</f>
        <v>244.12</v>
      </c>
      <c r="I96" s="21" t="n">
        <f aca="false">ROUND(MAX(0,C96+D96-G96),2)</f>
        <v>27442.06</v>
      </c>
    </row>
    <row r="97" customFormat="false" ht="15" hidden="false" customHeight="false" outlineLevel="0" collapsed="false">
      <c r="A97" s="19" t="n">
        <v>96</v>
      </c>
      <c r="B97" s="20" t="n">
        <f aca="false">EDATE(B96,1)</f>
        <v>49126</v>
      </c>
      <c r="C97" s="21" t="n">
        <f aca="false">I96</f>
        <v>27442.06</v>
      </c>
      <c r="D97" s="21" t="n">
        <f aca="false">ROUND(C97*'Inputs &amp; Summary'!$B$13,2)</f>
        <v>171.51</v>
      </c>
      <c r="E97" s="21" t="n">
        <f aca="false">IF(C97&lt;=0,0,MIN(C97+D97,'Inputs &amp; Summary'!$B$14))</f>
        <v>417.16</v>
      </c>
      <c r="F97" s="21" t="n">
        <f aca="false">IF(C97&lt;=0,0,'Inputs &amp; Summary'!$B$8)</f>
        <v>0</v>
      </c>
      <c r="G97" s="21" t="n">
        <f aca="false">MIN(C97+D97,E97+F97)</f>
        <v>417.16</v>
      </c>
      <c r="H97" s="21" t="n">
        <f aca="false">G97-D97</f>
        <v>245.65</v>
      </c>
      <c r="I97" s="21" t="n">
        <f aca="false">ROUND(MAX(0,C97+D97-G97),2)</f>
        <v>27196.41</v>
      </c>
    </row>
    <row r="98" customFormat="false" ht="15" hidden="false" customHeight="false" outlineLevel="0" collapsed="false">
      <c r="A98" s="19" t="n">
        <v>97</v>
      </c>
      <c r="B98" s="20" t="n">
        <f aca="false">EDATE(B97,1)</f>
        <v>49157</v>
      </c>
      <c r="C98" s="21" t="n">
        <f aca="false">I97</f>
        <v>27196.41</v>
      </c>
      <c r="D98" s="21" t="n">
        <f aca="false">ROUND(C98*'Inputs &amp; Summary'!$B$13,2)</f>
        <v>169.98</v>
      </c>
      <c r="E98" s="21" t="n">
        <f aca="false">IF(C98&lt;=0,0,MIN(C98+D98,'Inputs &amp; Summary'!$B$14))</f>
        <v>417.16</v>
      </c>
      <c r="F98" s="21" t="n">
        <f aca="false">IF(C98&lt;=0,0,'Inputs &amp; Summary'!$B$8)</f>
        <v>0</v>
      </c>
      <c r="G98" s="21" t="n">
        <f aca="false">MIN(C98+D98,E98+F98)</f>
        <v>417.16</v>
      </c>
      <c r="H98" s="21" t="n">
        <f aca="false">G98-D98</f>
        <v>247.18</v>
      </c>
      <c r="I98" s="21" t="n">
        <f aca="false">ROUND(MAX(0,C98+D98-G98),2)</f>
        <v>26949.23</v>
      </c>
    </row>
    <row r="99" customFormat="false" ht="15" hidden="false" customHeight="false" outlineLevel="0" collapsed="false">
      <c r="A99" s="19" t="n">
        <v>98</v>
      </c>
      <c r="B99" s="20" t="n">
        <f aca="false">EDATE(B98,1)</f>
        <v>49188</v>
      </c>
      <c r="C99" s="21" t="n">
        <f aca="false">I98</f>
        <v>26949.23</v>
      </c>
      <c r="D99" s="21" t="n">
        <f aca="false">ROUND(C99*'Inputs &amp; Summary'!$B$13,2)</f>
        <v>168.43</v>
      </c>
      <c r="E99" s="21" t="n">
        <f aca="false">IF(C99&lt;=0,0,MIN(C99+D99,'Inputs &amp; Summary'!$B$14))</f>
        <v>417.16</v>
      </c>
      <c r="F99" s="21" t="n">
        <f aca="false">IF(C99&lt;=0,0,'Inputs &amp; Summary'!$B$8)</f>
        <v>0</v>
      </c>
      <c r="G99" s="21" t="n">
        <f aca="false">MIN(C99+D99,E99+F99)</f>
        <v>417.16</v>
      </c>
      <c r="H99" s="21" t="n">
        <f aca="false">G99-D99</f>
        <v>248.73</v>
      </c>
      <c r="I99" s="21" t="n">
        <f aca="false">ROUND(MAX(0,C99+D99-G99),2)</f>
        <v>26700.5</v>
      </c>
    </row>
    <row r="100" customFormat="false" ht="15" hidden="false" customHeight="false" outlineLevel="0" collapsed="false">
      <c r="A100" s="19" t="n">
        <v>99</v>
      </c>
      <c r="B100" s="20" t="n">
        <f aca="false">EDATE(B99,1)</f>
        <v>49218</v>
      </c>
      <c r="C100" s="21" t="n">
        <f aca="false">I99</f>
        <v>26700.5</v>
      </c>
      <c r="D100" s="21" t="n">
        <f aca="false">ROUND(C100*'Inputs &amp; Summary'!$B$13,2)</f>
        <v>166.88</v>
      </c>
      <c r="E100" s="21" t="n">
        <f aca="false">IF(C100&lt;=0,0,MIN(C100+D100,'Inputs &amp; Summary'!$B$14))</f>
        <v>417.16</v>
      </c>
      <c r="F100" s="21" t="n">
        <f aca="false">IF(C100&lt;=0,0,'Inputs &amp; Summary'!$B$8)</f>
        <v>0</v>
      </c>
      <c r="G100" s="21" t="n">
        <f aca="false">MIN(C100+D100,E100+F100)</f>
        <v>417.16</v>
      </c>
      <c r="H100" s="21" t="n">
        <f aca="false">G100-D100</f>
        <v>250.28</v>
      </c>
      <c r="I100" s="21" t="n">
        <f aca="false">ROUND(MAX(0,C100+D100-G100),2)</f>
        <v>26450.22</v>
      </c>
    </row>
    <row r="101" customFormat="false" ht="15" hidden="false" customHeight="false" outlineLevel="0" collapsed="false">
      <c r="A101" s="19" t="n">
        <v>100</v>
      </c>
      <c r="B101" s="20" t="n">
        <f aca="false">EDATE(B100,1)</f>
        <v>49249</v>
      </c>
      <c r="C101" s="21" t="n">
        <f aca="false">I100</f>
        <v>26450.22</v>
      </c>
      <c r="D101" s="21" t="n">
        <f aca="false">ROUND(C101*'Inputs &amp; Summary'!$B$13,2)</f>
        <v>165.31</v>
      </c>
      <c r="E101" s="21" t="n">
        <f aca="false">IF(C101&lt;=0,0,MIN(C101+D101,'Inputs &amp; Summary'!$B$14))</f>
        <v>417.16</v>
      </c>
      <c r="F101" s="21" t="n">
        <f aca="false">IF(C101&lt;=0,0,'Inputs &amp; Summary'!$B$8)</f>
        <v>0</v>
      </c>
      <c r="G101" s="21" t="n">
        <f aca="false">MIN(C101+D101,E101+F101)</f>
        <v>417.16</v>
      </c>
      <c r="H101" s="21" t="n">
        <f aca="false">G101-D101</f>
        <v>251.85</v>
      </c>
      <c r="I101" s="21" t="n">
        <f aca="false">ROUND(MAX(0,C101+D101-G101),2)</f>
        <v>26198.37</v>
      </c>
    </row>
    <row r="102" customFormat="false" ht="15" hidden="false" customHeight="false" outlineLevel="0" collapsed="false">
      <c r="A102" s="19" t="n">
        <v>101</v>
      </c>
      <c r="B102" s="20" t="n">
        <f aca="false">EDATE(B101,1)</f>
        <v>49279</v>
      </c>
      <c r="C102" s="21" t="n">
        <f aca="false">I101</f>
        <v>26198.37</v>
      </c>
      <c r="D102" s="21" t="n">
        <f aca="false">ROUND(C102*'Inputs &amp; Summary'!$B$13,2)</f>
        <v>163.74</v>
      </c>
      <c r="E102" s="21" t="n">
        <f aca="false">IF(C102&lt;=0,0,MIN(C102+D102,'Inputs &amp; Summary'!$B$14))</f>
        <v>417.16</v>
      </c>
      <c r="F102" s="21" t="n">
        <f aca="false">IF(C102&lt;=0,0,'Inputs &amp; Summary'!$B$8)</f>
        <v>0</v>
      </c>
      <c r="G102" s="21" t="n">
        <f aca="false">MIN(C102+D102,E102+F102)</f>
        <v>417.16</v>
      </c>
      <c r="H102" s="21" t="n">
        <f aca="false">G102-D102</f>
        <v>253.42</v>
      </c>
      <c r="I102" s="21" t="n">
        <f aca="false">ROUND(MAX(0,C102+D102-G102),2)</f>
        <v>25944.95</v>
      </c>
    </row>
    <row r="103" customFormat="false" ht="15" hidden="false" customHeight="false" outlineLevel="0" collapsed="false">
      <c r="A103" s="19" t="n">
        <v>102</v>
      </c>
      <c r="B103" s="20" t="n">
        <f aca="false">EDATE(B102,1)</f>
        <v>49310</v>
      </c>
      <c r="C103" s="21" t="n">
        <f aca="false">I102</f>
        <v>25944.95</v>
      </c>
      <c r="D103" s="21" t="n">
        <f aca="false">ROUND(C103*'Inputs &amp; Summary'!$B$13,2)</f>
        <v>162.16</v>
      </c>
      <c r="E103" s="21" t="n">
        <f aca="false">IF(C103&lt;=0,0,MIN(C103+D103,'Inputs &amp; Summary'!$B$14))</f>
        <v>417.16</v>
      </c>
      <c r="F103" s="21" t="n">
        <f aca="false">IF(C103&lt;=0,0,'Inputs &amp; Summary'!$B$8)</f>
        <v>0</v>
      </c>
      <c r="G103" s="21" t="n">
        <f aca="false">MIN(C103+D103,E103+F103)</f>
        <v>417.16</v>
      </c>
      <c r="H103" s="21" t="n">
        <f aca="false">G103-D103</f>
        <v>255</v>
      </c>
      <c r="I103" s="21" t="n">
        <f aca="false">ROUND(MAX(0,C103+D103-G103),2)</f>
        <v>25689.95</v>
      </c>
    </row>
    <row r="104" customFormat="false" ht="15" hidden="false" customHeight="false" outlineLevel="0" collapsed="false">
      <c r="A104" s="19" t="n">
        <v>103</v>
      </c>
      <c r="B104" s="20" t="n">
        <f aca="false">EDATE(B103,1)</f>
        <v>49341</v>
      </c>
      <c r="C104" s="21" t="n">
        <f aca="false">I103</f>
        <v>25689.95</v>
      </c>
      <c r="D104" s="21" t="n">
        <f aca="false">ROUND(C104*'Inputs &amp; Summary'!$B$13,2)</f>
        <v>160.56</v>
      </c>
      <c r="E104" s="21" t="n">
        <f aca="false">IF(C104&lt;=0,0,MIN(C104+D104,'Inputs &amp; Summary'!$B$14))</f>
        <v>417.16</v>
      </c>
      <c r="F104" s="21" t="n">
        <f aca="false">IF(C104&lt;=0,0,'Inputs &amp; Summary'!$B$8)</f>
        <v>0</v>
      </c>
      <c r="G104" s="21" t="n">
        <f aca="false">MIN(C104+D104,E104+F104)</f>
        <v>417.16</v>
      </c>
      <c r="H104" s="21" t="n">
        <f aca="false">G104-D104</f>
        <v>256.6</v>
      </c>
      <c r="I104" s="21" t="n">
        <f aca="false">ROUND(MAX(0,C104+D104-G104),2)</f>
        <v>25433.35</v>
      </c>
    </row>
    <row r="105" customFormat="false" ht="15" hidden="false" customHeight="false" outlineLevel="0" collapsed="false">
      <c r="A105" s="19" t="n">
        <v>104</v>
      </c>
      <c r="B105" s="20" t="n">
        <f aca="false">EDATE(B104,1)</f>
        <v>49369</v>
      </c>
      <c r="C105" s="21" t="n">
        <f aca="false">I104</f>
        <v>25433.35</v>
      </c>
      <c r="D105" s="21" t="n">
        <f aca="false">ROUND(C105*'Inputs &amp; Summary'!$B$13,2)</f>
        <v>158.96</v>
      </c>
      <c r="E105" s="21" t="n">
        <f aca="false">IF(C105&lt;=0,0,MIN(C105+D105,'Inputs &amp; Summary'!$B$14))</f>
        <v>417.16</v>
      </c>
      <c r="F105" s="21" t="n">
        <f aca="false">IF(C105&lt;=0,0,'Inputs &amp; Summary'!$B$8)</f>
        <v>0</v>
      </c>
      <c r="G105" s="21" t="n">
        <f aca="false">MIN(C105+D105,E105+F105)</f>
        <v>417.16</v>
      </c>
      <c r="H105" s="21" t="n">
        <f aca="false">G105-D105</f>
        <v>258.2</v>
      </c>
      <c r="I105" s="21" t="n">
        <f aca="false">ROUND(MAX(0,C105+D105-G105),2)</f>
        <v>25175.15</v>
      </c>
    </row>
    <row r="106" customFormat="false" ht="15" hidden="false" customHeight="false" outlineLevel="0" collapsed="false">
      <c r="A106" s="19" t="n">
        <v>105</v>
      </c>
      <c r="B106" s="20" t="n">
        <f aca="false">EDATE(B105,1)</f>
        <v>49400</v>
      </c>
      <c r="C106" s="21" t="n">
        <f aca="false">I105</f>
        <v>25175.15</v>
      </c>
      <c r="D106" s="21" t="n">
        <f aca="false">ROUND(C106*'Inputs &amp; Summary'!$B$13,2)</f>
        <v>157.34</v>
      </c>
      <c r="E106" s="21" t="n">
        <f aca="false">IF(C106&lt;=0,0,MIN(C106+D106,'Inputs &amp; Summary'!$B$14))</f>
        <v>417.16</v>
      </c>
      <c r="F106" s="21" t="n">
        <f aca="false">IF(C106&lt;=0,0,'Inputs &amp; Summary'!$B$8)</f>
        <v>0</v>
      </c>
      <c r="G106" s="21" t="n">
        <f aca="false">MIN(C106+D106,E106+F106)</f>
        <v>417.16</v>
      </c>
      <c r="H106" s="21" t="n">
        <f aca="false">G106-D106</f>
        <v>259.82</v>
      </c>
      <c r="I106" s="21" t="n">
        <f aca="false">ROUND(MAX(0,C106+D106-G106),2)</f>
        <v>24915.33</v>
      </c>
    </row>
    <row r="107" customFormat="false" ht="15" hidden="false" customHeight="false" outlineLevel="0" collapsed="false">
      <c r="A107" s="19" t="n">
        <v>106</v>
      </c>
      <c r="B107" s="20" t="n">
        <f aca="false">EDATE(B106,1)</f>
        <v>49430</v>
      </c>
      <c r="C107" s="21" t="n">
        <f aca="false">I106</f>
        <v>24915.33</v>
      </c>
      <c r="D107" s="21" t="n">
        <f aca="false">ROUND(C107*'Inputs &amp; Summary'!$B$13,2)</f>
        <v>155.72</v>
      </c>
      <c r="E107" s="21" t="n">
        <f aca="false">IF(C107&lt;=0,0,MIN(C107+D107,'Inputs &amp; Summary'!$B$14))</f>
        <v>417.16</v>
      </c>
      <c r="F107" s="21" t="n">
        <f aca="false">IF(C107&lt;=0,0,'Inputs &amp; Summary'!$B$8)</f>
        <v>0</v>
      </c>
      <c r="G107" s="21" t="n">
        <f aca="false">MIN(C107+D107,E107+F107)</f>
        <v>417.16</v>
      </c>
      <c r="H107" s="21" t="n">
        <f aca="false">G107-D107</f>
        <v>261.44</v>
      </c>
      <c r="I107" s="21" t="n">
        <f aca="false">ROUND(MAX(0,C107+D107-G107),2)</f>
        <v>24653.89</v>
      </c>
    </row>
    <row r="108" customFormat="false" ht="15" hidden="false" customHeight="false" outlineLevel="0" collapsed="false">
      <c r="A108" s="19" t="n">
        <v>107</v>
      </c>
      <c r="B108" s="20" t="n">
        <f aca="false">EDATE(B107,1)</f>
        <v>49461</v>
      </c>
      <c r="C108" s="21" t="n">
        <f aca="false">I107</f>
        <v>24653.89</v>
      </c>
      <c r="D108" s="21" t="n">
        <f aca="false">ROUND(C108*'Inputs &amp; Summary'!$B$13,2)</f>
        <v>154.09</v>
      </c>
      <c r="E108" s="21" t="n">
        <f aca="false">IF(C108&lt;=0,0,MIN(C108+D108,'Inputs &amp; Summary'!$B$14))</f>
        <v>417.16</v>
      </c>
      <c r="F108" s="21" t="n">
        <f aca="false">IF(C108&lt;=0,0,'Inputs &amp; Summary'!$B$8)</f>
        <v>0</v>
      </c>
      <c r="G108" s="21" t="n">
        <f aca="false">MIN(C108+D108,E108+F108)</f>
        <v>417.16</v>
      </c>
      <c r="H108" s="21" t="n">
        <f aca="false">G108-D108</f>
        <v>263.07</v>
      </c>
      <c r="I108" s="21" t="n">
        <f aca="false">ROUND(MAX(0,C108+D108-G108),2)</f>
        <v>24390.82</v>
      </c>
    </row>
    <row r="109" customFormat="false" ht="15" hidden="false" customHeight="false" outlineLevel="0" collapsed="false">
      <c r="A109" s="19" t="n">
        <v>108</v>
      </c>
      <c r="B109" s="20" t="n">
        <f aca="false">EDATE(B108,1)</f>
        <v>49491</v>
      </c>
      <c r="C109" s="21" t="n">
        <f aca="false">I108</f>
        <v>24390.82</v>
      </c>
      <c r="D109" s="21" t="n">
        <f aca="false">ROUND(C109*'Inputs &amp; Summary'!$B$13,2)</f>
        <v>152.44</v>
      </c>
      <c r="E109" s="21" t="n">
        <f aca="false">IF(C109&lt;=0,0,MIN(C109+D109,'Inputs &amp; Summary'!$B$14))</f>
        <v>417.16</v>
      </c>
      <c r="F109" s="21" t="n">
        <f aca="false">IF(C109&lt;=0,0,'Inputs &amp; Summary'!$B$8)</f>
        <v>0</v>
      </c>
      <c r="G109" s="21" t="n">
        <f aca="false">MIN(C109+D109,E109+F109)</f>
        <v>417.16</v>
      </c>
      <c r="H109" s="21" t="n">
        <f aca="false">G109-D109</f>
        <v>264.72</v>
      </c>
      <c r="I109" s="21" t="n">
        <f aca="false">ROUND(MAX(0,C109+D109-G109),2)</f>
        <v>24126.1</v>
      </c>
    </row>
    <row r="110" customFormat="false" ht="15" hidden="false" customHeight="false" outlineLevel="0" collapsed="false">
      <c r="A110" s="19" t="n">
        <v>109</v>
      </c>
      <c r="B110" s="20" t="n">
        <f aca="false">EDATE(B109,1)</f>
        <v>49522</v>
      </c>
      <c r="C110" s="21" t="n">
        <f aca="false">I109</f>
        <v>24126.1</v>
      </c>
      <c r="D110" s="21" t="n">
        <f aca="false">ROUND(C110*'Inputs &amp; Summary'!$B$13,2)</f>
        <v>150.79</v>
      </c>
      <c r="E110" s="21" t="n">
        <f aca="false">IF(C110&lt;=0,0,MIN(C110+D110,'Inputs &amp; Summary'!$B$14))</f>
        <v>417.16</v>
      </c>
      <c r="F110" s="21" t="n">
        <f aca="false">IF(C110&lt;=0,0,'Inputs &amp; Summary'!$B$8)</f>
        <v>0</v>
      </c>
      <c r="G110" s="21" t="n">
        <f aca="false">MIN(C110+D110,E110+F110)</f>
        <v>417.16</v>
      </c>
      <c r="H110" s="21" t="n">
        <f aca="false">G110-D110</f>
        <v>266.37</v>
      </c>
      <c r="I110" s="21" t="n">
        <f aca="false">ROUND(MAX(0,C110+D110-G110),2)</f>
        <v>23859.73</v>
      </c>
    </row>
    <row r="111" customFormat="false" ht="15" hidden="false" customHeight="false" outlineLevel="0" collapsed="false">
      <c r="A111" s="19" t="n">
        <v>110</v>
      </c>
      <c r="B111" s="20" t="n">
        <f aca="false">EDATE(B110,1)</f>
        <v>49553</v>
      </c>
      <c r="C111" s="21" t="n">
        <f aca="false">I110</f>
        <v>23859.73</v>
      </c>
      <c r="D111" s="21" t="n">
        <f aca="false">ROUND(C111*'Inputs &amp; Summary'!$B$13,2)</f>
        <v>149.12</v>
      </c>
      <c r="E111" s="21" t="n">
        <f aca="false">IF(C111&lt;=0,0,MIN(C111+D111,'Inputs &amp; Summary'!$B$14))</f>
        <v>417.16</v>
      </c>
      <c r="F111" s="21" t="n">
        <f aca="false">IF(C111&lt;=0,0,'Inputs &amp; Summary'!$B$8)</f>
        <v>0</v>
      </c>
      <c r="G111" s="21" t="n">
        <f aca="false">MIN(C111+D111,E111+F111)</f>
        <v>417.16</v>
      </c>
      <c r="H111" s="21" t="n">
        <f aca="false">G111-D111</f>
        <v>268.04</v>
      </c>
      <c r="I111" s="21" t="n">
        <f aca="false">ROUND(MAX(0,C111+D111-G111),2)</f>
        <v>23591.69</v>
      </c>
    </row>
    <row r="112" customFormat="false" ht="15" hidden="false" customHeight="false" outlineLevel="0" collapsed="false">
      <c r="A112" s="19" t="n">
        <v>111</v>
      </c>
      <c r="B112" s="20" t="n">
        <f aca="false">EDATE(B111,1)</f>
        <v>49583</v>
      </c>
      <c r="C112" s="21" t="n">
        <f aca="false">I111</f>
        <v>23591.69</v>
      </c>
      <c r="D112" s="21" t="n">
        <f aca="false">ROUND(C112*'Inputs &amp; Summary'!$B$13,2)</f>
        <v>147.45</v>
      </c>
      <c r="E112" s="21" t="n">
        <f aca="false">IF(C112&lt;=0,0,MIN(C112+D112,'Inputs &amp; Summary'!$B$14))</f>
        <v>417.16</v>
      </c>
      <c r="F112" s="21" t="n">
        <f aca="false">IF(C112&lt;=0,0,'Inputs &amp; Summary'!$B$8)</f>
        <v>0</v>
      </c>
      <c r="G112" s="21" t="n">
        <f aca="false">MIN(C112+D112,E112+F112)</f>
        <v>417.16</v>
      </c>
      <c r="H112" s="21" t="n">
        <f aca="false">G112-D112</f>
        <v>269.71</v>
      </c>
      <c r="I112" s="21" t="n">
        <f aca="false">ROUND(MAX(0,C112+D112-G112),2)</f>
        <v>23321.98</v>
      </c>
    </row>
    <row r="113" customFormat="false" ht="15" hidden="false" customHeight="false" outlineLevel="0" collapsed="false">
      <c r="A113" s="19" t="n">
        <v>112</v>
      </c>
      <c r="B113" s="20" t="n">
        <f aca="false">EDATE(B112,1)</f>
        <v>49614</v>
      </c>
      <c r="C113" s="21" t="n">
        <f aca="false">I112</f>
        <v>23321.98</v>
      </c>
      <c r="D113" s="21" t="n">
        <f aca="false">ROUND(C113*'Inputs &amp; Summary'!$B$13,2)</f>
        <v>145.76</v>
      </c>
      <c r="E113" s="21" t="n">
        <f aca="false">IF(C113&lt;=0,0,MIN(C113+D113,'Inputs &amp; Summary'!$B$14))</f>
        <v>417.16</v>
      </c>
      <c r="F113" s="21" t="n">
        <f aca="false">IF(C113&lt;=0,0,'Inputs &amp; Summary'!$B$8)</f>
        <v>0</v>
      </c>
      <c r="G113" s="21" t="n">
        <f aca="false">MIN(C113+D113,E113+F113)</f>
        <v>417.16</v>
      </c>
      <c r="H113" s="21" t="n">
        <f aca="false">G113-D113</f>
        <v>271.4</v>
      </c>
      <c r="I113" s="21" t="n">
        <f aca="false">ROUND(MAX(0,C113+D113-G113),2)</f>
        <v>23050.58</v>
      </c>
    </row>
    <row r="114" customFormat="false" ht="15" hidden="false" customHeight="false" outlineLevel="0" collapsed="false">
      <c r="A114" s="19" t="n">
        <v>113</v>
      </c>
      <c r="B114" s="20" t="n">
        <f aca="false">EDATE(B113,1)</f>
        <v>49644</v>
      </c>
      <c r="C114" s="21" t="n">
        <f aca="false">I113</f>
        <v>23050.58</v>
      </c>
      <c r="D114" s="21" t="n">
        <f aca="false">ROUND(C114*'Inputs &amp; Summary'!$B$13,2)</f>
        <v>144.07</v>
      </c>
      <c r="E114" s="21" t="n">
        <f aca="false">IF(C114&lt;=0,0,MIN(C114+D114,'Inputs &amp; Summary'!$B$14))</f>
        <v>417.16</v>
      </c>
      <c r="F114" s="21" t="n">
        <f aca="false">IF(C114&lt;=0,0,'Inputs &amp; Summary'!$B$8)</f>
        <v>0</v>
      </c>
      <c r="G114" s="21" t="n">
        <f aca="false">MIN(C114+D114,E114+F114)</f>
        <v>417.16</v>
      </c>
      <c r="H114" s="21" t="n">
        <f aca="false">G114-D114</f>
        <v>273.09</v>
      </c>
      <c r="I114" s="21" t="n">
        <f aca="false">ROUND(MAX(0,C114+D114-G114),2)</f>
        <v>22777.49</v>
      </c>
    </row>
    <row r="115" customFormat="false" ht="15" hidden="false" customHeight="false" outlineLevel="0" collapsed="false">
      <c r="A115" s="19" t="n">
        <v>114</v>
      </c>
      <c r="B115" s="20" t="n">
        <f aca="false">EDATE(B114,1)</f>
        <v>49675</v>
      </c>
      <c r="C115" s="21" t="n">
        <f aca="false">I114</f>
        <v>22777.49</v>
      </c>
      <c r="D115" s="21" t="n">
        <f aca="false">ROUND(C115*'Inputs &amp; Summary'!$B$13,2)</f>
        <v>142.36</v>
      </c>
      <c r="E115" s="21" t="n">
        <f aca="false">IF(C115&lt;=0,0,MIN(C115+D115,'Inputs &amp; Summary'!$B$14))</f>
        <v>417.16</v>
      </c>
      <c r="F115" s="21" t="n">
        <f aca="false">IF(C115&lt;=0,0,'Inputs &amp; Summary'!$B$8)</f>
        <v>0</v>
      </c>
      <c r="G115" s="21" t="n">
        <f aca="false">MIN(C115+D115,E115+F115)</f>
        <v>417.16</v>
      </c>
      <c r="H115" s="21" t="n">
        <f aca="false">G115-D115</f>
        <v>274.8</v>
      </c>
      <c r="I115" s="21" t="n">
        <f aca="false">ROUND(MAX(0,C115+D115-G115),2)</f>
        <v>22502.69</v>
      </c>
    </row>
    <row r="116" customFormat="false" ht="15" hidden="false" customHeight="false" outlineLevel="0" collapsed="false">
      <c r="A116" s="19" t="n">
        <v>115</v>
      </c>
      <c r="B116" s="20" t="n">
        <f aca="false">EDATE(B115,1)</f>
        <v>49706</v>
      </c>
      <c r="C116" s="21" t="n">
        <f aca="false">I115</f>
        <v>22502.69</v>
      </c>
      <c r="D116" s="21" t="n">
        <f aca="false">ROUND(C116*'Inputs &amp; Summary'!$B$13,2)</f>
        <v>140.64</v>
      </c>
      <c r="E116" s="21" t="n">
        <f aca="false">IF(C116&lt;=0,0,MIN(C116+D116,'Inputs &amp; Summary'!$B$14))</f>
        <v>417.16</v>
      </c>
      <c r="F116" s="21" t="n">
        <f aca="false">IF(C116&lt;=0,0,'Inputs &amp; Summary'!$B$8)</f>
        <v>0</v>
      </c>
      <c r="G116" s="21" t="n">
        <f aca="false">MIN(C116+D116,E116+F116)</f>
        <v>417.16</v>
      </c>
      <c r="H116" s="21" t="n">
        <f aca="false">G116-D116</f>
        <v>276.52</v>
      </c>
      <c r="I116" s="21" t="n">
        <f aca="false">ROUND(MAX(0,C116+D116-G116),2)</f>
        <v>22226.17</v>
      </c>
    </row>
    <row r="117" customFormat="false" ht="15" hidden="false" customHeight="false" outlineLevel="0" collapsed="false">
      <c r="A117" s="19" t="n">
        <v>116</v>
      </c>
      <c r="B117" s="20" t="n">
        <f aca="false">EDATE(B116,1)</f>
        <v>49735</v>
      </c>
      <c r="C117" s="21" t="n">
        <f aca="false">I116</f>
        <v>22226.17</v>
      </c>
      <c r="D117" s="21" t="n">
        <f aca="false">ROUND(C117*'Inputs &amp; Summary'!$B$13,2)</f>
        <v>138.91</v>
      </c>
      <c r="E117" s="21" t="n">
        <f aca="false">IF(C117&lt;=0,0,MIN(C117+D117,'Inputs &amp; Summary'!$B$14))</f>
        <v>417.16</v>
      </c>
      <c r="F117" s="21" t="n">
        <f aca="false">IF(C117&lt;=0,0,'Inputs &amp; Summary'!$B$8)</f>
        <v>0</v>
      </c>
      <c r="G117" s="21" t="n">
        <f aca="false">MIN(C117+D117,E117+F117)</f>
        <v>417.16</v>
      </c>
      <c r="H117" s="21" t="n">
        <f aca="false">G117-D117</f>
        <v>278.25</v>
      </c>
      <c r="I117" s="21" t="n">
        <f aca="false">ROUND(MAX(0,C117+D117-G117),2)</f>
        <v>21947.92</v>
      </c>
    </row>
    <row r="118" customFormat="false" ht="15" hidden="false" customHeight="false" outlineLevel="0" collapsed="false">
      <c r="A118" s="19" t="n">
        <v>117</v>
      </c>
      <c r="B118" s="20" t="n">
        <f aca="false">EDATE(B117,1)</f>
        <v>49766</v>
      </c>
      <c r="C118" s="21" t="n">
        <f aca="false">I117</f>
        <v>21947.92</v>
      </c>
      <c r="D118" s="21" t="n">
        <f aca="false">ROUND(C118*'Inputs &amp; Summary'!$B$13,2)</f>
        <v>137.17</v>
      </c>
      <c r="E118" s="21" t="n">
        <f aca="false">IF(C118&lt;=0,0,MIN(C118+D118,'Inputs &amp; Summary'!$B$14))</f>
        <v>417.16</v>
      </c>
      <c r="F118" s="21" t="n">
        <f aca="false">IF(C118&lt;=0,0,'Inputs &amp; Summary'!$B$8)</f>
        <v>0</v>
      </c>
      <c r="G118" s="21" t="n">
        <f aca="false">MIN(C118+D118,E118+F118)</f>
        <v>417.16</v>
      </c>
      <c r="H118" s="21" t="n">
        <f aca="false">G118-D118</f>
        <v>279.99</v>
      </c>
      <c r="I118" s="21" t="n">
        <f aca="false">ROUND(MAX(0,C118+D118-G118),2)</f>
        <v>21667.93</v>
      </c>
    </row>
    <row r="119" customFormat="false" ht="15" hidden="false" customHeight="false" outlineLevel="0" collapsed="false">
      <c r="A119" s="19" t="n">
        <v>118</v>
      </c>
      <c r="B119" s="20" t="n">
        <f aca="false">EDATE(B118,1)</f>
        <v>49796</v>
      </c>
      <c r="C119" s="21" t="n">
        <f aca="false">I118</f>
        <v>21667.93</v>
      </c>
      <c r="D119" s="21" t="n">
        <f aca="false">ROUND(C119*'Inputs &amp; Summary'!$B$13,2)</f>
        <v>135.42</v>
      </c>
      <c r="E119" s="21" t="n">
        <f aca="false">IF(C119&lt;=0,0,MIN(C119+D119,'Inputs &amp; Summary'!$B$14))</f>
        <v>417.16</v>
      </c>
      <c r="F119" s="21" t="n">
        <f aca="false">IF(C119&lt;=0,0,'Inputs &amp; Summary'!$B$8)</f>
        <v>0</v>
      </c>
      <c r="G119" s="21" t="n">
        <f aca="false">MIN(C119+D119,E119+F119)</f>
        <v>417.16</v>
      </c>
      <c r="H119" s="21" t="n">
        <f aca="false">G119-D119</f>
        <v>281.74</v>
      </c>
      <c r="I119" s="21" t="n">
        <f aca="false">ROUND(MAX(0,C119+D119-G119),2)</f>
        <v>21386.19</v>
      </c>
    </row>
    <row r="120" customFormat="false" ht="15" hidden="false" customHeight="false" outlineLevel="0" collapsed="false">
      <c r="A120" s="19" t="n">
        <v>119</v>
      </c>
      <c r="B120" s="20" t="n">
        <f aca="false">EDATE(B119,1)</f>
        <v>49827</v>
      </c>
      <c r="C120" s="21" t="n">
        <f aca="false">I119</f>
        <v>21386.19</v>
      </c>
      <c r="D120" s="21" t="n">
        <f aca="false">ROUND(C120*'Inputs &amp; Summary'!$B$13,2)</f>
        <v>133.66</v>
      </c>
      <c r="E120" s="21" t="n">
        <f aca="false">IF(C120&lt;=0,0,MIN(C120+D120,'Inputs &amp; Summary'!$B$14))</f>
        <v>417.16</v>
      </c>
      <c r="F120" s="21" t="n">
        <f aca="false">IF(C120&lt;=0,0,'Inputs &amp; Summary'!$B$8)</f>
        <v>0</v>
      </c>
      <c r="G120" s="21" t="n">
        <f aca="false">MIN(C120+D120,E120+F120)</f>
        <v>417.16</v>
      </c>
      <c r="H120" s="21" t="n">
        <f aca="false">G120-D120</f>
        <v>283.5</v>
      </c>
      <c r="I120" s="21" t="n">
        <f aca="false">ROUND(MAX(0,C120+D120-G120),2)</f>
        <v>21102.69</v>
      </c>
    </row>
    <row r="121" customFormat="false" ht="15" hidden="false" customHeight="false" outlineLevel="0" collapsed="false">
      <c r="A121" s="19" t="n">
        <v>120</v>
      </c>
      <c r="B121" s="20" t="n">
        <f aca="false">EDATE(B120,1)</f>
        <v>49857</v>
      </c>
      <c r="C121" s="21" t="n">
        <f aca="false">I120</f>
        <v>21102.69</v>
      </c>
      <c r="D121" s="21" t="n">
        <f aca="false">ROUND(C121*'Inputs &amp; Summary'!$B$13,2)</f>
        <v>131.89</v>
      </c>
      <c r="E121" s="21" t="n">
        <f aca="false">IF(C121&lt;=0,0,MIN(C121+D121,'Inputs &amp; Summary'!$B$14))</f>
        <v>417.16</v>
      </c>
      <c r="F121" s="21" t="n">
        <f aca="false">IF(C121&lt;=0,0,'Inputs &amp; Summary'!$B$8)</f>
        <v>0</v>
      </c>
      <c r="G121" s="21" t="n">
        <f aca="false">MIN(C121+D121,E121+F121)</f>
        <v>417.16</v>
      </c>
      <c r="H121" s="21" t="n">
        <f aca="false">G121-D121</f>
        <v>285.27</v>
      </c>
      <c r="I121" s="21" t="n">
        <f aca="false">ROUND(MAX(0,C121+D121-G121),2)</f>
        <v>20817.42</v>
      </c>
    </row>
    <row r="122" customFormat="false" ht="15" hidden="false" customHeight="false" outlineLevel="0" collapsed="false">
      <c r="A122" s="19" t="n">
        <v>121</v>
      </c>
      <c r="B122" s="20" t="n">
        <f aca="false">EDATE(B121,1)</f>
        <v>49888</v>
      </c>
      <c r="C122" s="21" t="n">
        <f aca="false">I121</f>
        <v>20817.42</v>
      </c>
      <c r="D122" s="21" t="n">
        <f aca="false">ROUND(C122*'Inputs &amp; Summary'!$B$13,2)</f>
        <v>130.11</v>
      </c>
      <c r="E122" s="21" t="n">
        <f aca="false">IF(C122&lt;=0,0,MIN(C122+D122,'Inputs &amp; Summary'!$B$14))</f>
        <v>417.16</v>
      </c>
      <c r="F122" s="21" t="n">
        <f aca="false">IF(C122&lt;=0,0,'Inputs &amp; Summary'!$B$8)</f>
        <v>0</v>
      </c>
      <c r="G122" s="21" t="n">
        <f aca="false">MIN(C122+D122,E122+F122)</f>
        <v>417.16</v>
      </c>
      <c r="H122" s="21" t="n">
        <f aca="false">G122-D122</f>
        <v>287.05</v>
      </c>
      <c r="I122" s="21" t="n">
        <f aca="false">ROUND(MAX(0,C122+D122-G122),2)</f>
        <v>20530.37</v>
      </c>
    </row>
    <row r="123" customFormat="false" ht="15" hidden="false" customHeight="false" outlineLevel="0" collapsed="false">
      <c r="A123" s="19" t="n">
        <v>122</v>
      </c>
      <c r="B123" s="20" t="n">
        <f aca="false">EDATE(B122,1)</f>
        <v>49919</v>
      </c>
      <c r="C123" s="21" t="n">
        <f aca="false">I122</f>
        <v>20530.37</v>
      </c>
      <c r="D123" s="21" t="n">
        <f aca="false">ROUND(C123*'Inputs &amp; Summary'!$B$13,2)</f>
        <v>128.31</v>
      </c>
      <c r="E123" s="21" t="n">
        <f aca="false">IF(C123&lt;=0,0,MIN(C123+D123,'Inputs &amp; Summary'!$B$14))</f>
        <v>417.16</v>
      </c>
      <c r="F123" s="21" t="n">
        <f aca="false">IF(C123&lt;=0,0,'Inputs &amp; Summary'!$B$8)</f>
        <v>0</v>
      </c>
      <c r="G123" s="21" t="n">
        <f aca="false">MIN(C123+D123,E123+F123)</f>
        <v>417.16</v>
      </c>
      <c r="H123" s="21" t="n">
        <f aca="false">G123-D123</f>
        <v>288.85</v>
      </c>
      <c r="I123" s="21" t="n">
        <f aca="false">ROUND(MAX(0,C123+D123-G123),2)</f>
        <v>20241.52</v>
      </c>
    </row>
    <row r="124" customFormat="false" ht="15" hidden="false" customHeight="false" outlineLevel="0" collapsed="false">
      <c r="A124" s="19" t="n">
        <v>123</v>
      </c>
      <c r="B124" s="20" t="n">
        <f aca="false">EDATE(B123,1)</f>
        <v>49949</v>
      </c>
      <c r="C124" s="21" t="n">
        <f aca="false">I123</f>
        <v>20241.52</v>
      </c>
      <c r="D124" s="21" t="n">
        <f aca="false">ROUND(C124*'Inputs &amp; Summary'!$B$13,2)</f>
        <v>126.51</v>
      </c>
      <c r="E124" s="21" t="n">
        <f aca="false">IF(C124&lt;=0,0,MIN(C124+D124,'Inputs &amp; Summary'!$B$14))</f>
        <v>417.16</v>
      </c>
      <c r="F124" s="21" t="n">
        <f aca="false">IF(C124&lt;=0,0,'Inputs &amp; Summary'!$B$8)</f>
        <v>0</v>
      </c>
      <c r="G124" s="21" t="n">
        <f aca="false">MIN(C124+D124,E124+F124)</f>
        <v>417.16</v>
      </c>
      <c r="H124" s="21" t="n">
        <f aca="false">G124-D124</f>
        <v>290.65</v>
      </c>
      <c r="I124" s="21" t="n">
        <f aca="false">ROUND(MAX(0,C124+D124-G124),2)</f>
        <v>19950.87</v>
      </c>
    </row>
    <row r="125" customFormat="false" ht="15" hidden="false" customHeight="false" outlineLevel="0" collapsed="false">
      <c r="A125" s="19" t="n">
        <v>124</v>
      </c>
      <c r="B125" s="20" t="n">
        <f aca="false">EDATE(B124,1)</f>
        <v>49980</v>
      </c>
      <c r="C125" s="21" t="n">
        <f aca="false">I124</f>
        <v>19950.87</v>
      </c>
      <c r="D125" s="21" t="n">
        <f aca="false">ROUND(C125*'Inputs &amp; Summary'!$B$13,2)</f>
        <v>124.69</v>
      </c>
      <c r="E125" s="21" t="n">
        <f aca="false">IF(C125&lt;=0,0,MIN(C125+D125,'Inputs &amp; Summary'!$B$14))</f>
        <v>417.16</v>
      </c>
      <c r="F125" s="21" t="n">
        <f aca="false">IF(C125&lt;=0,0,'Inputs &amp; Summary'!$B$8)</f>
        <v>0</v>
      </c>
      <c r="G125" s="21" t="n">
        <f aca="false">MIN(C125+D125,E125+F125)</f>
        <v>417.16</v>
      </c>
      <c r="H125" s="21" t="n">
        <f aca="false">G125-D125</f>
        <v>292.47</v>
      </c>
      <c r="I125" s="21" t="n">
        <f aca="false">ROUND(MAX(0,C125+D125-G125),2)</f>
        <v>19658.4</v>
      </c>
    </row>
    <row r="126" customFormat="false" ht="15" hidden="false" customHeight="false" outlineLevel="0" collapsed="false">
      <c r="A126" s="19" t="n">
        <v>125</v>
      </c>
      <c r="B126" s="20" t="n">
        <f aca="false">EDATE(B125,1)</f>
        <v>50010</v>
      </c>
      <c r="C126" s="21" t="n">
        <f aca="false">I125</f>
        <v>19658.4</v>
      </c>
      <c r="D126" s="21" t="n">
        <f aca="false">ROUND(C126*'Inputs &amp; Summary'!$B$13,2)</f>
        <v>122.87</v>
      </c>
      <c r="E126" s="21" t="n">
        <f aca="false">IF(C126&lt;=0,0,MIN(C126+D126,'Inputs &amp; Summary'!$B$14))</f>
        <v>417.16</v>
      </c>
      <c r="F126" s="21" t="n">
        <f aca="false">IF(C126&lt;=0,0,'Inputs &amp; Summary'!$B$8)</f>
        <v>0</v>
      </c>
      <c r="G126" s="21" t="n">
        <f aca="false">MIN(C126+D126,E126+F126)</f>
        <v>417.16</v>
      </c>
      <c r="H126" s="21" t="n">
        <f aca="false">G126-D126</f>
        <v>294.29</v>
      </c>
      <c r="I126" s="21" t="n">
        <f aca="false">ROUND(MAX(0,C126+D126-G126),2)</f>
        <v>19364.11</v>
      </c>
    </row>
    <row r="127" customFormat="false" ht="15" hidden="false" customHeight="false" outlineLevel="0" collapsed="false">
      <c r="A127" s="19" t="n">
        <v>126</v>
      </c>
      <c r="B127" s="20" t="n">
        <f aca="false">EDATE(B126,1)</f>
        <v>50041</v>
      </c>
      <c r="C127" s="21" t="n">
        <f aca="false">I126</f>
        <v>19364.11</v>
      </c>
      <c r="D127" s="21" t="n">
        <f aca="false">ROUND(C127*'Inputs &amp; Summary'!$B$13,2)</f>
        <v>121.03</v>
      </c>
      <c r="E127" s="21" t="n">
        <f aca="false">IF(C127&lt;=0,0,MIN(C127+D127,'Inputs &amp; Summary'!$B$14))</f>
        <v>417.16</v>
      </c>
      <c r="F127" s="21" t="n">
        <f aca="false">IF(C127&lt;=0,0,'Inputs &amp; Summary'!$B$8)</f>
        <v>0</v>
      </c>
      <c r="G127" s="21" t="n">
        <f aca="false">MIN(C127+D127,E127+F127)</f>
        <v>417.16</v>
      </c>
      <c r="H127" s="21" t="n">
        <f aca="false">G127-D127</f>
        <v>296.13</v>
      </c>
      <c r="I127" s="21" t="n">
        <f aca="false">ROUND(MAX(0,C127+D127-G127),2)</f>
        <v>19067.98</v>
      </c>
    </row>
    <row r="128" customFormat="false" ht="15" hidden="false" customHeight="false" outlineLevel="0" collapsed="false">
      <c r="A128" s="19" t="n">
        <v>127</v>
      </c>
      <c r="B128" s="20" t="n">
        <f aca="false">EDATE(B127,1)</f>
        <v>50072</v>
      </c>
      <c r="C128" s="21" t="n">
        <f aca="false">I127</f>
        <v>19067.98</v>
      </c>
      <c r="D128" s="21" t="n">
        <f aca="false">ROUND(C128*'Inputs &amp; Summary'!$B$13,2)</f>
        <v>119.17</v>
      </c>
      <c r="E128" s="21" t="n">
        <f aca="false">IF(C128&lt;=0,0,MIN(C128+D128,'Inputs &amp; Summary'!$B$14))</f>
        <v>417.16</v>
      </c>
      <c r="F128" s="21" t="n">
        <f aca="false">IF(C128&lt;=0,0,'Inputs &amp; Summary'!$B$8)</f>
        <v>0</v>
      </c>
      <c r="G128" s="21" t="n">
        <f aca="false">MIN(C128+D128,E128+F128)</f>
        <v>417.16</v>
      </c>
      <c r="H128" s="21" t="n">
        <f aca="false">G128-D128</f>
        <v>297.99</v>
      </c>
      <c r="I128" s="21" t="n">
        <f aca="false">ROUND(MAX(0,C128+D128-G128),2)</f>
        <v>18769.99</v>
      </c>
    </row>
    <row r="129" customFormat="false" ht="15" hidden="false" customHeight="false" outlineLevel="0" collapsed="false">
      <c r="A129" s="19" t="n">
        <v>128</v>
      </c>
      <c r="B129" s="20" t="n">
        <f aca="false">EDATE(B128,1)</f>
        <v>50100</v>
      </c>
      <c r="C129" s="21" t="n">
        <f aca="false">I128</f>
        <v>18769.99</v>
      </c>
      <c r="D129" s="21" t="n">
        <f aca="false">ROUND(C129*'Inputs &amp; Summary'!$B$13,2)</f>
        <v>117.31</v>
      </c>
      <c r="E129" s="21" t="n">
        <f aca="false">IF(C129&lt;=0,0,MIN(C129+D129,'Inputs &amp; Summary'!$B$14))</f>
        <v>417.16</v>
      </c>
      <c r="F129" s="21" t="n">
        <f aca="false">IF(C129&lt;=0,0,'Inputs &amp; Summary'!$B$8)</f>
        <v>0</v>
      </c>
      <c r="G129" s="21" t="n">
        <f aca="false">MIN(C129+D129,E129+F129)</f>
        <v>417.16</v>
      </c>
      <c r="H129" s="21" t="n">
        <f aca="false">G129-D129</f>
        <v>299.85</v>
      </c>
      <c r="I129" s="21" t="n">
        <f aca="false">ROUND(MAX(0,C129+D129-G129),2)</f>
        <v>18470.14</v>
      </c>
    </row>
    <row r="130" customFormat="false" ht="15" hidden="false" customHeight="false" outlineLevel="0" collapsed="false">
      <c r="A130" s="19" t="n">
        <v>129</v>
      </c>
      <c r="B130" s="20" t="n">
        <f aca="false">EDATE(B129,1)</f>
        <v>50131</v>
      </c>
      <c r="C130" s="21" t="n">
        <f aca="false">I129</f>
        <v>18470.14</v>
      </c>
      <c r="D130" s="21" t="n">
        <f aca="false">ROUND(C130*'Inputs &amp; Summary'!$B$13,2)</f>
        <v>115.44</v>
      </c>
      <c r="E130" s="21" t="n">
        <f aca="false">IF(C130&lt;=0,0,MIN(C130+D130,'Inputs &amp; Summary'!$B$14))</f>
        <v>417.16</v>
      </c>
      <c r="F130" s="21" t="n">
        <f aca="false">IF(C130&lt;=0,0,'Inputs &amp; Summary'!$B$8)</f>
        <v>0</v>
      </c>
      <c r="G130" s="21" t="n">
        <f aca="false">MIN(C130+D130,E130+F130)</f>
        <v>417.16</v>
      </c>
      <c r="H130" s="21" t="n">
        <f aca="false">G130-D130</f>
        <v>301.72</v>
      </c>
      <c r="I130" s="21" t="n">
        <f aca="false">ROUND(MAX(0,C130+D130-G130),2)</f>
        <v>18168.42</v>
      </c>
    </row>
    <row r="131" customFormat="false" ht="15" hidden="false" customHeight="false" outlineLevel="0" collapsed="false">
      <c r="A131" s="19" t="n">
        <v>130</v>
      </c>
      <c r="B131" s="20" t="n">
        <f aca="false">EDATE(B130,1)</f>
        <v>50161</v>
      </c>
      <c r="C131" s="21" t="n">
        <f aca="false">I130</f>
        <v>18168.42</v>
      </c>
      <c r="D131" s="21" t="n">
        <f aca="false">ROUND(C131*'Inputs &amp; Summary'!$B$13,2)</f>
        <v>113.55</v>
      </c>
      <c r="E131" s="21" t="n">
        <f aca="false">IF(C131&lt;=0,0,MIN(C131+D131,'Inputs &amp; Summary'!$B$14))</f>
        <v>417.16</v>
      </c>
      <c r="F131" s="21" t="n">
        <f aca="false">IF(C131&lt;=0,0,'Inputs &amp; Summary'!$B$8)</f>
        <v>0</v>
      </c>
      <c r="G131" s="21" t="n">
        <f aca="false">MIN(C131+D131,E131+F131)</f>
        <v>417.16</v>
      </c>
      <c r="H131" s="21" t="n">
        <f aca="false">G131-D131</f>
        <v>303.61</v>
      </c>
      <c r="I131" s="21" t="n">
        <f aca="false">ROUND(MAX(0,C131+D131-G131),2)</f>
        <v>17864.81</v>
      </c>
    </row>
    <row r="132" customFormat="false" ht="15" hidden="false" customHeight="false" outlineLevel="0" collapsed="false">
      <c r="A132" s="19" t="n">
        <v>131</v>
      </c>
      <c r="B132" s="20" t="n">
        <f aca="false">EDATE(B131,1)</f>
        <v>50192</v>
      </c>
      <c r="C132" s="21" t="n">
        <f aca="false">I131</f>
        <v>17864.81</v>
      </c>
      <c r="D132" s="21" t="n">
        <f aca="false">ROUND(C132*'Inputs &amp; Summary'!$B$13,2)</f>
        <v>111.66</v>
      </c>
      <c r="E132" s="21" t="n">
        <f aca="false">IF(C132&lt;=0,0,MIN(C132+D132,'Inputs &amp; Summary'!$B$14))</f>
        <v>417.16</v>
      </c>
      <c r="F132" s="21" t="n">
        <f aca="false">IF(C132&lt;=0,0,'Inputs &amp; Summary'!$B$8)</f>
        <v>0</v>
      </c>
      <c r="G132" s="21" t="n">
        <f aca="false">MIN(C132+D132,E132+F132)</f>
        <v>417.16</v>
      </c>
      <c r="H132" s="21" t="n">
        <f aca="false">G132-D132</f>
        <v>305.5</v>
      </c>
      <c r="I132" s="21" t="n">
        <f aca="false">ROUND(MAX(0,C132+D132-G132),2)</f>
        <v>17559.31</v>
      </c>
    </row>
    <row r="133" customFormat="false" ht="15" hidden="false" customHeight="false" outlineLevel="0" collapsed="false">
      <c r="A133" s="19" t="n">
        <v>132</v>
      </c>
      <c r="B133" s="20" t="n">
        <f aca="false">EDATE(B132,1)</f>
        <v>50222</v>
      </c>
      <c r="C133" s="21" t="n">
        <f aca="false">I132</f>
        <v>17559.31</v>
      </c>
      <c r="D133" s="21" t="n">
        <f aca="false">ROUND(C133*'Inputs &amp; Summary'!$B$13,2)</f>
        <v>109.75</v>
      </c>
      <c r="E133" s="21" t="n">
        <f aca="false">IF(C133&lt;=0,0,MIN(C133+D133,'Inputs &amp; Summary'!$B$14))</f>
        <v>417.16</v>
      </c>
      <c r="F133" s="21" t="n">
        <f aca="false">IF(C133&lt;=0,0,'Inputs &amp; Summary'!$B$8)</f>
        <v>0</v>
      </c>
      <c r="G133" s="21" t="n">
        <f aca="false">MIN(C133+D133,E133+F133)</f>
        <v>417.16</v>
      </c>
      <c r="H133" s="21" t="n">
        <f aca="false">G133-D133</f>
        <v>307.41</v>
      </c>
      <c r="I133" s="21" t="n">
        <f aca="false">ROUND(MAX(0,C133+D133-G133),2)</f>
        <v>17251.9</v>
      </c>
    </row>
    <row r="134" customFormat="false" ht="15" hidden="false" customHeight="false" outlineLevel="0" collapsed="false">
      <c r="A134" s="19" t="n">
        <v>133</v>
      </c>
      <c r="B134" s="20" t="n">
        <f aca="false">EDATE(B133,1)</f>
        <v>50253</v>
      </c>
      <c r="C134" s="21" t="n">
        <f aca="false">I133</f>
        <v>17251.9</v>
      </c>
      <c r="D134" s="21" t="n">
        <f aca="false">ROUND(C134*'Inputs &amp; Summary'!$B$13,2)</f>
        <v>107.82</v>
      </c>
      <c r="E134" s="21" t="n">
        <f aca="false">IF(C134&lt;=0,0,MIN(C134+D134,'Inputs &amp; Summary'!$B$14))</f>
        <v>417.16</v>
      </c>
      <c r="F134" s="21" t="n">
        <f aca="false">IF(C134&lt;=0,0,'Inputs &amp; Summary'!$B$8)</f>
        <v>0</v>
      </c>
      <c r="G134" s="21" t="n">
        <f aca="false">MIN(C134+D134,E134+F134)</f>
        <v>417.16</v>
      </c>
      <c r="H134" s="21" t="n">
        <f aca="false">G134-D134</f>
        <v>309.34</v>
      </c>
      <c r="I134" s="21" t="n">
        <f aca="false">ROUND(MAX(0,C134+D134-G134),2)</f>
        <v>16942.56</v>
      </c>
    </row>
    <row r="135" customFormat="false" ht="15" hidden="false" customHeight="false" outlineLevel="0" collapsed="false">
      <c r="A135" s="19" t="n">
        <v>134</v>
      </c>
      <c r="B135" s="20" t="n">
        <f aca="false">EDATE(B134,1)</f>
        <v>50284</v>
      </c>
      <c r="C135" s="21" t="n">
        <f aca="false">I134</f>
        <v>16942.56</v>
      </c>
      <c r="D135" s="21" t="n">
        <f aca="false">ROUND(C135*'Inputs &amp; Summary'!$B$13,2)</f>
        <v>105.89</v>
      </c>
      <c r="E135" s="21" t="n">
        <f aca="false">IF(C135&lt;=0,0,MIN(C135+D135,'Inputs &amp; Summary'!$B$14))</f>
        <v>417.16</v>
      </c>
      <c r="F135" s="21" t="n">
        <f aca="false">IF(C135&lt;=0,0,'Inputs &amp; Summary'!$B$8)</f>
        <v>0</v>
      </c>
      <c r="G135" s="21" t="n">
        <f aca="false">MIN(C135+D135,E135+F135)</f>
        <v>417.16</v>
      </c>
      <c r="H135" s="21" t="n">
        <f aca="false">G135-D135</f>
        <v>311.27</v>
      </c>
      <c r="I135" s="21" t="n">
        <f aca="false">ROUND(MAX(0,C135+D135-G135),2)</f>
        <v>16631.29</v>
      </c>
    </row>
    <row r="136" customFormat="false" ht="15" hidden="false" customHeight="false" outlineLevel="0" collapsed="false">
      <c r="A136" s="19" t="n">
        <v>135</v>
      </c>
      <c r="B136" s="20" t="n">
        <f aca="false">EDATE(B135,1)</f>
        <v>50314</v>
      </c>
      <c r="C136" s="21" t="n">
        <f aca="false">I135</f>
        <v>16631.29</v>
      </c>
      <c r="D136" s="21" t="n">
        <f aca="false">ROUND(C136*'Inputs &amp; Summary'!$B$13,2)</f>
        <v>103.95</v>
      </c>
      <c r="E136" s="21" t="n">
        <f aca="false">IF(C136&lt;=0,0,MIN(C136+D136,'Inputs &amp; Summary'!$B$14))</f>
        <v>417.16</v>
      </c>
      <c r="F136" s="21" t="n">
        <f aca="false">IF(C136&lt;=0,0,'Inputs &amp; Summary'!$B$8)</f>
        <v>0</v>
      </c>
      <c r="G136" s="21" t="n">
        <f aca="false">MIN(C136+D136,E136+F136)</f>
        <v>417.16</v>
      </c>
      <c r="H136" s="21" t="n">
        <f aca="false">G136-D136</f>
        <v>313.21</v>
      </c>
      <c r="I136" s="21" t="n">
        <f aca="false">ROUND(MAX(0,C136+D136-G136),2)</f>
        <v>16318.08</v>
      </c>
    </row>
    <row r="137" customFormat="false" ht="15" hidden="false" customHeight="false" outlineLevel="0" collapsed="false">
      <c r="A137" s="19" t="n">
        <v>136</v>
      </c>
      <c r="B137" s="20" t="n">
        <f aca="false">EDATE(B136,1)</f>
        <v>50345</v>
      </c>
      <c r="C137" s="21" t="n">
        <f aca="false">I136</f>
        <v>16318.08</v>
      </c>
      <c r="D137" s="21" t="n">
        <f aca="false">ROUND(C137*'Inputs &amp; Summary'!$B$13,2)</f>
        <v>101.99</v>
      </c>
      <c r="E137" s="21" t="n">
        <f aca="false">IF(C137&lt;=0,0,MIN(C137+D137,'Inputs &amp; Summary'!$B$14))</f>
        <v>417.16</v>
      </c>
      <c r="F137" s="21" t="n">
        <f aca="false">IF(C137&lt;=0,0,'Inputs &amp; Summary'!$B$8)</f>
        <v>0</v>
      </c>
      <c r="G137" s="21" t="n">
        <f aca="false">MIN(C137+D137,E137+F137)</f>
        <v>417.16</v>
      </c>
      <c r="H137" s="21" t="n">
        <f aca="false">G137-D137</f>
        <v>315.17</v>
      </c>
      <c r="I137" s="21" t="n">
        <f aca="false">ROUND(MAX(0,C137+D137-G137),2)</f>
        <v>16002.91</v>
      </c>
    </row>
    <row r="138" customFormat="false" ht="15" hidden="false" customHeight="false" outlineLevel="0" collapsed="false">
      <c r="A138" s="19" t="n">
        <v>137</v>
      </c>
      <c r="B138" s="20" t="n">
        <f aca="false">EDATE(B137,1)</f>
        <v>50375</v>
      </c>
      <c r="C138" s="21" t="n">
        <f aca="false">I137</f>
        <v>16002.91</v>
      </c>
      <c r="D138" s="21" t="n">
        <f aca="false">ROUND(C138*'Inputs &amp; Summary'!$B$13,2)</f>
        <v>100.02</v>
      </c>
      <c r="E138" s="21" t="n">
        <f aca="false">IF(C138&lt;=0,0,MIN(C138+D138,'Inputs &amp; Summary'!$B$14))</f>
        <v>417.16</v>
      </c>
      <c r="F138" s="21" t="n">
        <f aca="false">IF(C138&lt;=0,0,'Inputs &amp; Summary'!$B$8)</f>
        <v>0</v>
      </c>
      <c r="G138" s="21" t="n">
        <f aca="false">MIN(C138+D138,E138+F138)</f>
        <v>417.16</v>
      </c>
      <c r="H138" s="21" t="n">
        <f aca="false">G138-D138</f>
        <v>317.14</v>
      </c>
      <c r="I138" s="21" t="n">
        <f aca="false">ROUND(MAX(0,C138+D138-G138),2)</f>
        <v>15685.77</v>
      </c>
    </row>
    <row r="139" customFormat="false" ht="15" hidden="false" customHeight="false" outlineLevel="0" collapsed="false">
      <c r="A139" s="19" t="n">
        <v>138</v>
      </c>
      <c r="B139" s="20" t="n">
        <f aca="false">EDATE(B138,1)</f>
        <v>50406</v>
      </c>
      <c r="C139" s="21" t="n">
        <f aca="false">I138</f>
        <v>15685.77</v>
      </c>
      <c r="D139" s="21" t="n">
        <f aca="false">ROUND(C139*'Inputs &amp; Summary'!$B$13,2)</f>
        <v>98.04</v>
      </c>
      <c r="E139" s="21" t="n">
        <f aca="false">IF(C139&lt;=0,0,MIN(C139+D139,'Inputs &amp; Summary'!$B$14))</f>
        <v>417.16</v>
      </c>
      <c r="F139" s="21" t="n">
        <f aca="false">IF(C139&lt;=0,0,'Inputs &amp; Summary'!$B$8)</f>
        <v>0</v>
      </c>
      <c r="G139" s="21" t="n">
        <f aca="false">MIN(C139+D139,E139+F139)</f>
        <v>417.16</v>
      </c>
      <c r="H139" s="21" t="n">
        <f aca="false">G139-D139</f>
        <v>319.12</v>
      </c>
      <c r="I139" s="21" t="n">
        <f aca="false">ROUND(MAX(0,C139+D139-G139),2)</f>
        <v>15366.65</v>
      </c>
    </row>
    <row r="140" customFormat="false" ht="15" hidden="false" customHeight="false" outlineLevel="0" collapsed="false">
      <c r="A140" s="19" t="n">
        <v>139</v>
      </c>
      <c r="B140" s="20" t="n">
        <f aca="false">EDATE(B139,1)</f>
        <v>50437</v>
      </c>
      <c r="C140" s="21" t="n">
        <f aca="false">I139</f>
        <v>15366.65</v>
      </c>
      <c r="D140" s="21" t="n">
        <f aca="false">ROUND(C140*'Inputs &amp; Summary'!$B$13,2)</f>
        <v>96.04</v>
      </c>
      <c r="E140" s="21" t="n">
        <f aca="false">IF(C140&lt;=0,0,MIN(C140+D140,'Inputs &amp; Summary'!$B$14))</f>
        <v>417.16</v>
      </c>
      <c r="F140" s="21" t="n">
        <f aca="false">IF(C140&lt;=0,0,'Inputs &amp; Summary'!$B$8)</f>
        <v>0</v>
      </c>
      <c r="G140" s="21" t="n">
        <f aca="false">MIN(C140+D140,E140+F140)</f>
        <v>417.16</v>
      </c>
      <c r="H140" s="21" t="n">
        <f aca="false">G140-D140</f>
        <v>321.12</v>
      </c>
      <c r="I140" s="21" t="n">
        <f aca="false">ROUND(MAX(0,C140+D140-G140),2)</f>
        <v>15045.53</v>
      </c>
    </row>
    <row r="141" customFormat="false" ht="15" hidden="false" customHeight="false" outlineLevel="0" collapsed="false">
      <c r="A141" s="19" t="n">
        <v>140</v>
      </c>
      <c r="B141" s="20" t="n">
        <f aca="false">EDATE(B140,1)</f>
        <v>50465</v>
      </c>
      <c r="C141" s="21" t="n">
        <f aca="false">I140</f>
        <v>15045.53</v>
      </c>
      <c r="D141" s="21" t="n">
        <f aca="false">ROUND(C141*'Inputs &amp; Summary'!$B$13,2)</f>
        <v>94.03</v>
      </c>
      <c r="E141" s="21" t="n">
        <f aca="false">IF(C141&lt;=0,0,MIN(C141+D141,'Inputs &amp; Summary'!$B$14))</f>
        <v>417.16</v>
      </c>
      <c r="F141" s="21" t="n">
        <f aca="false">IF(C141&lt;=0,0,'Inputs &amp; Summary'!$B$8)</f>
        <v>0</v>
      </c>
      <c r="G141" s="21" t="n">
        <f aca="false">MIN(C141+D141,E141+F141)</f>
        <v>417.16</v>
      </c>
      <c r="H141" s="21" t="n">
        <f aca="false">G141-D141</f>
        <v>323.13</v>
      </c>
      <c r="I141" s="21" t="n">
        <f aca="false">ROUND(MAX(0,C141+D141-G141),2)</f>
        <v>14722.4</v>
      </c>
    </row>
    <row r="142" customFormat="false" ht="15" hidden="false" customHeight="false" outlineLevel="0" collapsed="false">
      <c r="A142" s="19" t="n">
        <v>141</v>
      </c>
      <c r="B142" s="20" t="n">
        <f aca="false">EDATE(B141,1)</f>
        <v>50496</v>
      </c>
      <c r="C142" s="21" t="n">
        <f aca="false">I141</f>
        <v>14722.4</v>
      </c>
      <c r="D142" s="21" t="n">
        <f aca="false">ROUND(C142*'Inputs &amp; Summary'!$B$13,2)</f>
        <v>92.02</v>
      </c>
      <c r="E142" s="21" t="n">
        <f aca="false">IF(C142&lt;=0,0,MIN(C142+D142,'Inputs &amp; Summary'!$B$14))</f>
        <v>417.16</v>
      </c>
      <c r="F142" s="21" t="n">
        <f aca="false">IF(C142&lt;=0,0,'Inputs &amp; Summary'!$B$8)</f>
        <v>0</v>
      </c>
      <c r="G142" s="21" t="n">
        <f aca="false">MIN(C142+D142,E142+F142)</f>
        <v>417.16</v>
      </c>
      <c r="H142" s="21" t="n">
        <f aca="false">G142-D142</f>
        <v>325.14</v>
      </c>
      <c r="I142" s="21" t="n">
        <f aca="false">ROUND(MAX(0,C142+D142-G142),2)</f>
        <v>14397.26</v>
      </c>
    </row>
    <row r="143" customFormat="false" ht="15" hidden="false" customHeight="false" outlineLevel="0" collapsed="false">
      <c r="A143" s="19" t="n">
        <v>142</v>
      </c>
      <c r="B143" s="20" t="n">
        <f aca="false">EDATE(B142,1)</f>
        <v>50526</v>
      </c>
      <c r="C143" s="21" t="n">
        <f aca="false">I142</f>
        <v>14397.26</v>
      </c>
      <c r="D143" s="21" t="n">
        <f aca="false">ROUND(C143*'Inputs &amp; Summary'!$B$13,2)</f>
        <v>89.98</v>
      </c>
      <c r="E143" s="21" t="n">
        <f aca="false">IF(C143&lt;=0,0,MIN(C143+D143,'Inputs &amp; Summary'!$B$14))</f>
        <v>417.16</v>
      </c>
      <c r="F143" s="21" t="n">
        <f aca="false">IF(C143&lt;=0,0,'Inputs &amp; Summary'!$B$8)</f>
        <v>0</v>
      </c>
      <c r="G143" s="21" t="n">
        <f aca="false">MIN(C143+D143,E143+F143)</f>
        <v>417.16</v>
      </c>
      <c r="H143" s="21" t="n">
        <f aca="false">G143-D143</f>
        <v>327.18</v>
      </c>
      <c r="I143" s="21" t="n">
        <f aca="false">ROUND(MAX(0,C143+D143-G143),2)</f>
        <v>14070.08</v>
      </c>
    </row>
    <row r="144" customFormat="false" ht="15" hidden="false" customHeight="false" outlineLevel="0" collapsed="false">
      <c r="A144" s="19" t="n">
        <v>143</v>
      </c>
      <c r="B144" s="20" t="n">
        <f aca="false">EDATE(B143,1)</f>
        <v>50557</v>
      </c>
      <c r="C144" s="21" t="n">
        <f aca="false">I143</f>
        <v>14070.08</v>
      </c>
      <c r="D144" s="21" t="n">
        <f aca="false">ROUND(C144*'Inputs &amp; Summary'!$B$13,2)</f>
        <v>87.94</v>
      </c>
      <c r="E144" s="21" t="n">
        <f aca="false">IF(C144&lt;=0,0,MIN(C144+D144,'Inputs &amp; Summary'!$B$14))</f>
        <v>417.16</v>
      </c>
      <c r="F144" s="21" t="n">
        <f aca="false">IF(C144&lt;=0,0,'Inputs &amp; Summary'!$B$8)</f>
        <v>0</v>
      </c>
      <c r="G144" s="21" t="n">
        <f aca="false">MIN(C144+D144,E144+F144)</f>
        <v>417.16</v>
      </c>
      <c r="H144" s="21" t="n">
        <f aca="false">G144-D144</f>
        <v>329.22</v>
      </c>
      <c r="I144" s="21" t="n">
        <f aca="false">ROUND(MAX(0,C144+D144-G144),2)</f>
        <v>13740.86</v>
      </c>
    </row>
    <row r="145" customFormat="false" ht="15" hidden="false" customHeight="false" outlineLevel="0" collapsed="false">
      <c r="A145" s="19" t="n">
        <v>144</v>
      </c>
      <c r="B145" s="20" t="n">
        <f aca="false">EDATE(B144,1)</f>
        <v>50587</v>
      </c>
      <c r="C145" s="21" t="n">
        <f aca="false">I144</f>
        <v>13740.86</v>
      </c>
      <c r="D145" s="21" t="n">
        <f aca="false">ROUND(C145*'Inputs &amp; Summary'!$B$13,2)</f>
        <v>85.88</v>
      </c>
      <c r="E145" s="21" t="n">
        <f aca="false">IF(C145&lt;=0,0,MIN(C145+D145,'Inputs &amp; Summary'!$B$14))</f>
        <v>417.16</v>
      </c>
      <c r="F145" s="21" t="n">
        <f aca="false">IF(C145&lt;=0,0,'Inputs &amp; Summary'!$B$8)</f>
        <v>0</v>
      </c>
      <c r="G145" s="21" t="n">
        <f aca="false">MIN(C145+D145,E145+F145)</f>
        <v>417.16</v>
      </c>
      <c r="H145" s="21" t="n">
        <f aca="false">G145-D145</f>
        <v>331.28</v>
      </c>
      <c r="I145" s="21" t="n">
        <f aca="false">ROUND(MAX(0,C145+D145-G145),2)</f>
        <v>13409.58</v>
      </c>
    </row>
    <row r="146" customFormat="false" ht="15" hidden="false" customHeight="false" outlineLevel="0" collapsed="false">
      <c r="A146" s="19" t="n">
        <v>145</v>
      </c>
      <c r="B146" s="20" t="n">
        <f aca="false">EDATE(B145,1)</f>
        <v>50618</v>
      </c>
      <c r="C146" s="21" t="n">
        <f aca="false">I145</f>
        <v>13409.58</v>
      </c>
      <c r="D146" s="21" t="n">
        <f aca="false">ROUND(C146*'Inputs &amp; Summary'!$B$13,2)</f>
        <v>83.81</v>
      </c>
      <c r="E146" s="21" t="n">
        <f aca="false">IF(C146&lt;=0,0,MIN(C146+D146,'Inputs &amp; Summary'!$B$14))</f>
        <v>417.16</v>
      </c>
      <c r="F146" s="21" t="n">
        <f aca="false">IF(C146&lt;=0,0,'Inputs &amp; Summary'!$B$8)</f>
        <v>0</v>
      </c>
      <c r="G146" s="21" t="n">
        <f aca="false">MIN(C146+D146,E146+F146)</f>
        <v>417.16</v>
      </c>
      <c r="H146" s="21" t="n">
        <f aca="false">G146-D146</f>
        <v>333.35</v>
      </c>
      <c r="I146" s="21" t="n">
        <f aca="false">ROUND(MAX(0,C146+D146-G146),2)</f>
        <v>13076.23</v>
      </c>
    </row>
    <row r="147" customFormat="false" ht="15" hidden="false" customHeight="false" outlineLevel="0" collapsed="false">
      <c r="A147" s="19" t="n">
        <v>146</v>
      </c>
      <c r="B147" s="20" t="n">
        <f aca="false">EDATE(B146,1)</f>
        <v>50649</v>
      </c>
      <c r="C147" s="21" t="n">
        <f aca="false">I146</f>
        <v>13076.23</v>
      </c>
      <c r="D147" s="21" t="n">
        <f aca="false">ROUND(C147*'Inputs &amp; Summary'!$B$13,2)</f>
        <v>81.73</v>
      </c>
      <c r="E147" s="21" t="n">
        <f aca="false">IF(C147&lt;=0,0,MIN(C147+D147,'Inputs &amp; Summary'!$B$14))</f>
        <v>417.16</v>
      </c>
      <c r="F147" s="21" t="n">
        <f aca="false">IF(C147&lt;=0,0,'Inputs &amp; Summary'!$B$8)</f>
        <v>0</v>
      </c>
      <c r="G147" s="21" t="n">
        <f aca="false">MIN(C147+D147,E147+F147)</f>
        <v>417.16</v>
      </c>
      <c r="H147" s="21" t="n">
        <f aca="false">G147-D147</f>
        <v>335.43</v>
      </c>
      <c r="I147" s="21" t="n">
        <f aca="false">ROUND(MAX(0,C147+D147-G147),2)</f>
        <v>12740.8</v>
      </c>
    </row>
    <row r="148" customFormat="false" ht="15" hidden="false" customHeight="false" outlineLevel="0" collapsed="false">
      <c r="A148" s="19" t="n">
        <v>147</v>
      </c>
      <c r="B148" s="20" t="n">
        <f aca="false">EDATE(B147,1)</f>
        <v>50679</v>
      </c>
      <c r="C148" s="21" t="n">
        <f aca="false">I147</f>
        <v>12740.8</v>
      </c>
      <c r="D148" s="21" t="n">
        <f aca="false">ROUND(C148*'Inputs &amp; Summary'!$B$13,2)</f>
        <v>79.63</v>
      </c>
      <c r="E148" s="21" t="n">
        <f aca="false">IF(C148&lt;=0,0,MIN(C148+D148,'Inputs &amp; Summary'!$B$14))</f>
        <v>417.16</v>
      </c>
      <c r="F148" s="21" t="n">
        <f aca="false">IF(C148&lt;=0,0,'Inputs &amp; Summary'!$B$8)</f>
        <v>0</v>
      </c>
      <c r="G148" s="21" t="n">
        <f aca="false">MIN(C148+D148,E148+F148)</f>
        <v>417.16</v>
      </c>
      <c r="H148" s="21" t="n">
        <f aca="false">G148-D148</f>
        <v>337.53</v>
      </c>
      <c r="I148" s="21" t="n">
        <f aca="false">ROUND(MAX(0,C148+D148-G148),2)</f>
        <v>12403.27</v>
      </c>
    </row>
    <row r="149" customFormat="false" ht="15" hidden="false" customHeight="false" outlineLevel="0" collapsed="false">
      <c r="A149" s="19" t="n">
        <v>148</v>
      </c>
      <c r="B149" s="20" t="n">
        <f aca="false">EDATE(B148,1)</f>
        <v>50710</v>
      </c>
      <c r="C149" s="21" t="n">
        <f aca="false">I148</f>
        <v>12403.27</v>
      </c>
      <c r="D149" s="21" t="n">
        <f aca="false">ROUND(C149*'Inputs &amp; Summary'!$B$13,2)</f>
        <v>77.52</v>
      </c>
      <c r="E149" s="21" t="n">
        <f aca="false">IF(C149&lt;=0,0,MIN(C149+D149,'Inputs &amp; Summary'!$B$14))</f>
        <v>417.16</v>
      </c>
      <c r="F149" s="21" t="n">
        <f aca="false">IF(C149&lt;=0,0,'Inputs &amp; Summary'!$B$8)</f>
        <v>0</v>
      </c>
      <c r="G149" s="21" t="n">
        <f aca="false">MIN(C149+D149,E149+F149)</f>
        <v>417.16</v>
      </c>
      <c r="H149" s="21" t="n">
        <f aca="false">G149-D149</f>
        <v>339.64</v>
      </c>
      <c r="I149" s="21" t="n">
        <f aca="false">ROUND(MAX(0,C149+D149-G149),2)</f>
        <v>12063.63</v>
      </c>
    </row>
    <row r="150" customFormat="false" ht="15" hidden="false" customHeight="false" outlineLevel="0" collapsed="false">
      <c r="A150" s="19" t="n">
        <v>149</v>
      </c>
      <c r="B150" s="20" t="n">
        <f aca="false">EDATE(B149,1)</f>
        <v>50740</v>
      </c>
      <c r="C150" s="21" t="n">
        <f aca="false">I149</f>
        <v>12063.63</v>
      </c>
      <c r="D150" s="21" t="n">
        <f aca="false">ROUND(C150*'Inputs &amp; Summary'!$B$13,2)</f>
        <v>75.4</v>
      </c>
      <c r="E150" s="21" t="n">
        <f aca="false">IF(C150&lt;=0,0,MIN(C150+D150,'Inputs &amp; Summary'!$B$14))</f>
        <v>417.16</v>
      </c>
      <c r="F150" s="21" t="n">
        <f aca="false">IF(C150&lt;=0,0,'Inputs &amp; Summary'!$B$8)</f>
        <v>0</v>
      </c>
      <c r="G150" s="21" t="n">
        <f aca="false">MIN(C150+D150,E150+F150)</f>
        <v>417.16</v>
      </c>
      <c r="H150" s="21" t="n">
        <f aca="false">G150-D150</f>
        <v>341.76</v>
      </c>
      <c r="I150" s="21" t="n">
        <f aca="false">ROUND(MAX(0,C150+D150-G150),2)</f>
        <v>11721.87</v>
      </c>
    </row>
    <row r="151" customFormat="false" ht="15" hidden="false" customHeight="false" outlineLevel="0" collapsed="false">
      <c r="A151" s="19" t="n">
        <v>150</v>
      </c>
      <c r="B151" s="20" t="n">
        <f aca="false">EDATE(B150,1)</f>
        <v>50771</v>
      </c>
      <c r="C151" s="21" t="n">
        <f aca="false">I150</f>
        <v>11721.87</v>
      </c>
      <c r="D151" s="21" t="n">
        <f aca="false">ROUND(C151*'Inputs &amp; Summary'!$B$13,2)</f>
        <v>73.26</v>
      </c>
      <c r="E151" s="21" t="n">
        <f aca="false">IF(C151&lt;=0,0,MIN(C151+D151,'Inputs &amp; Summary'!$B$14))</f>
        <v>417.16</v>
      </c>
      <c r="F151" s="21" t="n">
        <f aca="false">IF(C151&lt;=0,0,'Inputs &amp; Summary'!$B$8)</f>
        <v>0</v>
      </c>
      <c r="G151" s="21" t="n">
        <f aca="false">MIN(C151+D151,E151+F151)</f>
        <v>417.16</v>
      </c>
      <c r="H151" s="21" t="n">
        <f aca="false">G151-D151</f>
        <v>343.9</v>
      </c>
      <c r="I151" s="21" t="n">
        <f aca="false">ROUND(MAX(0,C151+D151-G151),2)</f>
        <v>11377.97</v>
      </c>
    </row>
    <row r="152" customFormat="false" ht="15" hidden="false" customHeight="false" outlineLevel="0" collapsed="false">
      <c r="A152" s="19" t="n">
        <v>151</v>
      </c>
      <c r="B152" s="20" t="n">
        <f aca="false">EDATE(B151,1)</f>
        <v>50802</v>
      </c>
      <c r="C152" s="21" t="n">
        <f aca="false">I151</f>
        <v>11377.97</v>
      </c>
      <c r="D152" s="21" t="n">
        <f aca="false">ROUND(C152*'Inputs &amp; Summary'!$B$13,2)</f>
        <v>71.11</v>
      </c>
      <c r="E152" s="21" t="n">
        <f aca="false">IF(C152&lt;=0,0,MIN(C152+D152,'Inputs &amp; Summary'!$B$14))</f>
        <v>417.16</v>
      </c>
      <c r="F152" s="21" t="n">
        <f aca="false">IF(C152&lt;=0,0,'Inputs &amp; Summary'!$B$8)</f>
        <v>0</v>
      </c>
      <c r="G152" s="21" t="n">
        <f aca="false">MIN(C152+D152,E152+F152)</f>
        <v>417.16</v>
      </c>
      <c r="H152" s="21" t="n">
        <f aca="false">G152-D152</f>
        <v>346.05</v>
      </c>
      <c r="I152" s="21" t="n">
        <f aca="false">ROUND(MAX(0,C152+D152-G152),2)</f>
        <v>11031.92</v>
      </c>
    </row>
    <row r="153" customFormat="false" ht="15" hidden="false" customHeight="false" outlineLevel="0" collapsed="false">
      <c r="A153" s="19" t="n">
        <v>152</v>
      </c>
      <c r="B153" s="20" t="n">
        <f aca="false">EDATE(B152,1)</f>
        <v>50830</v>
      </c>
      <c r="C153" s="21" t="n">
        <f aca="false">I152</f>
        <v>11031.92</v>
      </c>
      <c r="D153" s="21" t="n">
        <f aca="false">ROUND(C153*'Inputs &amp; Summary'!$B$13,2)</f>
        <v>68.95</v>
      </c>
      <c r="E153" s="21" t="n">
        <f aca="false">IF(C153&lt;=0,0,MIN(C153+D153,'Inputs &amp; Summary'!$B$14))</f>
        <v>417.16</v>
      </c>
      <c r="F153" s="21" t="n">
        <f aca="false">IF(C153&lt;=0,0,'Inputs &amp; Summary'!$B$8)</f>
        <v>0</v>
      </c>
      <c r="G153" s="21" t="n">
        <f aca="false">MIN(C153+D153,E153+F153)</f>
        <v>417.16</v>
      </c>
      <c r="H153" s="21" t="n">
        <f aca="false">G153-D153</f>
        <v>348.21</v>
      </c>
      <c r="I153" s="21" t="n">
        <f aca="false">ROUND(MAX(0,C153+D153-G153),2)</f>
        <v>10683.71</v>
      </c>
    </row>
    <row r="154" customFormat="false" ht="15" hidden="false" customHeight="false" outlineLevel="0" collapsed="false">
      <c r="A154" s="19" t="n">
        <v>153</v>
      </c>
      <c r="B154" s="20" t="n">
        <f aca="false">EDATE(B153,1)</f>
        <v>50861</v>
      </c>
      <c r="C154" s="21" t="n">
        <f aca="false">I153</f>
        <v>10683.71</v>
      </c>
      <c r="D154" s="21" t="n">
        <f aca="false">ROUND(C154*'Inputs &amp; Summary'!$B$13,2)</f>
        <v>66.77</v>
      </c>
      <c r="E154" s="21" t="n">
        <f aca="false">IF(C154&lt;=0,0,MIN(C154+D154,'Inputs &amp; Summary'!$B$14))</f>
        <v>417.16</v>
      </c>
      <c r="F154" s="21" t="n">
        <f aca="false">IF(C154&lt;=0,0,'Inputs &amp; Summary'!$B$8)</f>
        <v>0</v>
      </c>
      <c r="G154" s="21" t="n">
        <f aca="false">MIN(C154+D154,E154+F154)</f>
        <v>417.16</v>
      </c>
      <c r="H154" s="21" t="n">
        <f aca="false">G154-D154</f>
        <v>350.39</v>
      </c>
      <c r="I154" s="21" t="n">
        <f aca="false">ROUND(MAX(0,C154+D154-G154),2)</f>
        <v>10333.32</v>
      </c>
    </row>
    <row r="155" customFormat="false" ht="15" hidden="false" customHeight="false" outlineLevel="0" collapsed="false">
      <c r="A155" s="19" t="n">
        <v>154</v>
      </c>
      <c r="B155" s="20" t="n">
        <f aca="false">EDATE(B154,1)</f>
        <v>50891</v>
      </c>
      <c r="C155" s="21" t="n">
        <f aca="false">I154</f>
        <v>10333.32</v>
      </c>
      <c r="D155" s="21" t="n">
        <f aca="false">ROUND(C155*'Inputs &amp; Summary'!$B$13,2)</f>
        <v>64.58</v>
      </c>
      <c r="E155" s="21" t="n">
        <f aca="false">IF(C155&lt;=0,0,MIN(C155+D155,'Inputs &amp; Summary'!$B$14))</f>
        <v>417.16</v>
      </c>
      <c r="F155" s="21" t="n">
        <f aca="false">IF(C155&lt;=0,0,'Inputs &amp; Summary'!$B$8)</f>
        <v>0</v>
      </c>
      <c r="G155" s="21" t="n">
        <f aca="false">MIN(C155+D155,E155+F155)</f>
        <v>417.16</v>
      </c>
      <c r="H155" s="21" t="n">
        <f aca="false">G155-D155</f>
        <v>352.58</v>
      </c>
      <c r="I155" s="21" t="n">
        <f aca="false">ROUND(MAX(0,C155+D155-G155),2)</f>
        <v>9980.74</v>
      </c>
    </row>
    <row r="156" customFormat="false" ht="15" hidden="false" customHeight="false" outlineLevel="0" collapsed="false">
      <c r="A156" s="19" t="n">
        <v>155</v>
      </c>
      <c r="B156" s="20" t="n">
        <f aca="false">EDATE(B155,1)</f>
        <v>50922</v>
      </c>
      <c r="C156" s="21" t="n">
        <f aca="false">I155</f>
        <v>9980.74</v>
      </c>
      <c r="D156" s="21" t="n">
        <f aca="false">ROUND(C156*'Inputs &amp; Summary'!$B$13,2)</f>
        <v>62.38</v>
      </c>
      <c r="E156" s="21" t="n">
        <f aca="false">IF(C156&lt;=0,0,MIN(C156+D156,'Inputs &amp; Summary'!$B$14))</f>
        <v>417.16</v>
      </c>
      <c r="F156" s="21" t="n">
        <f aca="false">IF(C156&lt;=0,0,'Inputs &amp; Summary'!$B$8)</f>
        <v>0</v>
      </c>
      <c r="G156" s="21" t="n">
        <f aca="false">MIN(C156+D156,E156+F156)</f>
        <v>417.16</v>
      </c>
      <c r="H156" s="21" t="n">
        <f aca="false">G156-D156</f>
        <v>354.78</v>
      </c>
      <c r="I156" s="21" t="n">
        <f aca="false">ROUND(MAX(0,C156+D156-G156),2)</f>
        <v>9625.96</v>
      </c>
    </row>
    <row r="157" customFormat="false" ht="15" hidden="false" customHeight="false" outlineLevel="0" collapsed="false">
      <c r="A157" s="19" t="n">
        <v>156</v>
      </c>
      <c r="B157" s="20" t="n">
        <f aca="false">EDATE(B156,1)</f>
        <v>50952</v>
      </c>
      <c r="C157" s="21" t="n">
        <f aca="false">I156</f>
        <v>9625.96</v>
      </c>
      <c r="D157" s="21" t="n">
        <f aca="false">ROUND(C157*'Inputs &amp; Summary'!$B$13,2)</f>
        <v>60.16</v>
      </c>
      <c r="E157" s="21" t="n">
        <f aca="false">IF(C157&lt;=0,0,MIN(C157+D157,'Inputs &amp; Summary'!$B$14))</f>
        <v>417.16</v>
      </c>
      <c r="F157" s="21" t="n">
        <f aca="false">IF(C157&lt;=0,0,'Inputs &amp; Summary'!$B$8)</f>
        <v>0</v>
      </c>
      <c r="G157" s="21" t="n">
        <f aca="false">MIN(C157+D157,E157+F157)</f>
        <v>417.16</v>
      </c>
      <c r="H157" s="21" t="n">
        <f aca="false">G157-D157</f>
        <v>357</v>
      </c>
      <c r="I157" s="21" t="n">
        <f aca="false">ROUND(MAX(0,C157+D157-G157),2)</f>
        <v>9268.96</v>
      </c>
    </row>
    <row r="158" customFormat="false" ht="15" hidden="false" customHeight="false" outlineLevel="0" collapsed="false">
      <c r="A158" s="19" t="n">
        <v>157</v>
      </c>
      <c r="B158" s="20" t="n">
        <f aca="false">EDATE(B157,1)</f>
        <v>50983</v>
      </c>
      <c r="C158" s="21" t="n">
        <f aca="false">I157</f>
        <v>9268.96</v>
      </c>
      <c r="D158" s="21" t="n">
        <f aca="false">ROUND(C158*'Inputs &amp; Summary'!$B$13,2)</f>
        <v>57.93</v>
      </c>
      <c r="E158" s="21" t="n">
        <f aca="false">IF(C158&lt;=0,0,MIN(C158+D158,'Inputs &amp; Summary'!$B$14))</f>
        <v>417.16</v>
      </c>
      <c r="F158" s="21" t="n">
        <f aca="false">IF(C158&lt;=0,0,'Inputs &amp; Summary'!$B$8)</f>
        <v>0</v>
      </c>
      <c r="G158" s="21" t="n">
        <f aca="false">MIN(C158+D158,E158+F158)</f>
        <v>417.16</v>
      </c>
      <c r="H158" s="21" t="n">
        <f aca="false">G158-D158</f>
        <v>359.23</v>
      </c>
      <c r="I158" s="21" t="n">
        <f aca="false">ROUND(MAX(0,C158+D158-G158),2)</f>
        <v>8909.73</v>
      </c>
    </row>
    <row r="159" customFormat="false" ht="15" hidden="false" customHeight="false" outlineLevel="0" collapsed="false">
      <c r="A159" s="19" t="n">
        <v>158</v>
      </c>
      <c r="B159" s="20" t="n">
        <f aca="false">EDATE(B158,1)</f>
        <v>51014</v>
      </c>
      <c r="C159" s="21" t="n">
        <f aca="false">I158</f>
        <v>8909.73</v>
      </c>
      <c r="D159" s="21" t="n">
        <f aca="false">ROUND(C159*'Inputs &amp; Summary'!$B$13,2)</f>
        <v>55.69</v>
      </c>
      <c r="E159" s="21" t="n">
        <f aca="false">IF(C159&lt;=0,0,MIN(C159+D159,'Inputs &amp; Summary'!$B$14))</f>
        <v>417.16</v>
      </c>
      <c r="F159" s="21" t="n">
        <f aca="false">IF(C159&lt;=0,0,'Inputs &amp; Summary'!$B$8)</f>
        <v>0</v>
      </c>
      <c r="G159" s="21" t="n">
        <f aca="false">MIN(C159+D159,E159+F159)</f>
        <v>417.16</v>
      </c>
      <c r="H159" s="21" t="n">
        <f aca="false">G159-D159</f>
        <v>361.47</v>
      </c>
      <c r="I159" s="21" t="n">
        <f aca="false">ROUND(MAX(0,C159+D159-G159),2)</f>
        <v>8548.26</v>
      </c>
    </row>
    <row r="160" customFormat="false" ht="15" hidden="false" customHeight="false" outlineLevel="0" collapsed="false">
      <c r="A160" s="19" t="n">
        <v>159</v>
      </c>
      <c r="B160" s="20" t="n">
        <f aca="false">EDATE(B159,1)</f>
        <v>51044</v>
      </c>
      <c r="C160" s="21" t="n">
        <f aca="false">I159</f>
        <v>8548.26</v>
      </c>
      <c r="D160" s="21" t="n">
        <f aca="false">ROUND(C160*'Inputs &amp; Summary'!$B$13,2)</f>
        <v>53.43</v>
      </c>
      <c r="E160" s="21" t="n">
        <f aca="false">IF(C160&lt;=0,0,MIN(C160+D160,'Inputs &amp; Summary'!$B$14))</f>
        <v>417.16</v>
      </c>
      <c r="F160" s="21" t="n">
        <f aca="false">IF(C160&lt;=0,0,'Inputs &amp; Summary'!$B$8)</f>
        <v>0</v>
      </c>
      <c r="G160" s="21" t="n">
        <f aca="false">MIN(C160+D160,E160+F160)</f>
        <v>417.16</v>
      </c>
      <c r="H160" s="21" t="n">
        <f aca="false">G160-D160</f>
        <v>363.73</v>
      </c>
      <c r="I160" s="21" t="n">
        <f aca="false">ROUND(MAX(0,C160+D160-G160),2)</f>
        <v>8184.53</v>
      </c>
    </row>
    <row r="161" customFormat="false" ht="15" hidden="false" customHeight="false" outlineLevel="0" collapsed="false">
      <c r="A161" s="19" t="n">
        <v>160</v>
      </c>
      <c r="B161" s="20" t="n">
        <f aca="false">EDATE(B160,1)</f>
        <v>51075</v>
      </c>
      <c r="C161" s="21" t="n">
        <f aca="false">I160</f>
        <v>8184.53</v>
      </c>
      <c r="D161" s="21" t="n">
        <f aca="false">ROUND(C161*'Inputs &amp; Summary'!$B$13,2)</f>
        <v>51.15</v>
      </c>
      <c r="E161" s="21" t="n">
        <f aca="false">IF(C161&lt;=0,0,MIN(C161+D161,'Inputs &amp; Summary'!$B$14))</f>
        <v>417.16</v>
      </c>
      <c r="F161" s="21" t="n">
        <f aca="false">IF(C161&lt;=0,0,'Inputs &amp; Summary'!$B$8)</f>
        <v>0</v>
      </c>
      <c r="G161" s="21" t="n">
        <f aca="false">MIN(C161+D161,E161+F161)</f>
        <v>417.16</v>
      </c>
      <c r="H161" s="21" t="n">
        <f aca="false">G161-D161</f>
        <v>366.01</v>
      </c>
      <c r="I161" s="21" t="n">
        <f aca="false">ROUND(MAX(0,C161+D161-G161),2)</f>
        <v>7818.52</v>
      </c>
    </row>
    <row r="162" customFormat="false" ht="15" hidden="false" customHeight="false" outlineLevel="0" collapsed="false">
      <c r="A162" s="19" t="n">
        <v>161</v>
      </c>
      <c r="B162" s="20" t="n">
        <f aca="false">EDATE(B161,1)</f>
        <v>51105</v>
      </c>
      <c r="C162" s="21" t="n">
        <f aca="false">I161</f>
        <v>7818.52</v>
      </c>
      <c r="D162" s="21" t="n">
        <f aca="false">ROUND(C162*'Inputs &amp; Summary'!$B$13,2)</f>
        <v>48.87</v>
      </c>
      <c r="E162" s="21" t="n">
        <f aca="false">IF(C162&lt;=0,0,MIN(C162+D162,'Inputs &amp; Summary'!$B$14))</f>
        <v>417.16</v>
      </c>
      <c r="F162" s="21" t="n">
        <f aca="false">IF(C162&lt;=0,0,'Inputs &amp; Summary'!$B$8)</f>
        <v>0</v>
      </c>
      <c r="G162" s="21" t="n">
        <f aca="false">MIN(C162+D162,E162+F162)</f>
        <v>417.16</v>
      </c>
      <c r="H162" s="21" t="n">
        <f aca="false">G162-D162</f>
        <v>368.29</v>
      </c>
      <c r="I162" s="21" t="n">
        <f aca="false">ROUND(MAX(0,C162+D162-G162),2)</f>
        <v>7450.23</v>
      </c>
    </row>
    <row r="163" customFormat="false" ht="15" hidden="false" customHeight="false" outlineLevel="0" collapsed="false">
      <c r="A163" s="19" t="n">
        <v>162</v>
      </c>
      <c r="B163" s="20" t="n">
        <f aca="false">EDATE(B162,1)</f>
        <v>51136</v>
      </c>
      <c r="C163" s="21" t="n">
        <f aca="false">I162</f>
        <v>7450.23</v>
      </c>
      <c r="D163" s="21" t="n">
        <f aca="false">ROUND(C163*'Inputs &amp; Summary'!$B$13,2)</f>
        <v>46.56</v>
      </c>
      <c r="E163" s="21" t="n">
        <f aca="false">IF(C163&lt;=0,0,MIN(C163+D163,'Inputs &amp; Summary'!$B$14))</f>
        <v>417.16</v>
      </c>
      <c r="F163" s="21" t="n">
        <f aca="false">IF(C163&lt;=0,0,'Inputs &amp; Summary'!$B$8)</f>
        <v>0</v>
      </c>
      <c r="G163" s="21" t="n">
        <f aca="false">MIN(C163+D163,E163+F163)</f>
        <v>417.16</v>
      </c>
      <c r="H163" s="21" t="n">
        <f aca="false">G163-D163</f>
        <v>370.6</v>
      </c>
      <c r="I163" s="21" t="n">
        <f aca="false">ROUND(MAX(0,C163+D163-G163),2)</f>
        <v>7079.63</v>
      </c>
    </row>
    <row r="164" customFormat="false" ht="15" hidden="false" customHeight="false" outlineLevel="0" collapsed="false">
      <c r="A164" s="19" t="n">
        <v>163</v>
      </c>
      <c r="B164" s="20" t="n">
        <f aca="false">EDATE(B163,1)</f>
        <v>51167</v>
      </c>
      <c r="C164" s="21" t="n">
        <f aca="false">I163</f>
        <v>7079.63</v>
      </c>
      <c r="D164" s="21" t="n">
        <f aca="false">ROUND(C164*'Inputs &amp; Summary'!$B$13,2)</f>
        <v>44.25</v>
      </c>
      <c r="E164" s="21" t="n">
        <f aca="false">IF(C164&lt;=0,0,MIN(C164+D164,'Inputs &amp; Summary'!$B$14))</f>
        <v>417.16</v>
      </c>
      <c r="F164" s="21" t="n">
        <f aca="false">IF(C164&lt;=0,0,'Inputs &amp; Summary'!$B$8)</f>
        <v>0</v>
      </c>
      <c r="G164" s="21" t="n">
        <f aca="false">MIN(C164+D164,E164+F164)</f>
        <v>417.16</v>
      </c>
      <c r="H164" s="21" t="n">
        <f aca="false">G164-D164</f>
        <v>372.91</v>
      </c>
      <c r="I164" s="21" t="n">
        <f aca="false">ROUND(MAX(0,C164+D164-G164),2)</f>
        <v>6706.72</v>
      </c>
    </row>
    <row r="165" customFormat="false" ht="15" hidden="false" customHeight="false" outlineLevel="0" collapsed="false">
      <c r="A165" s="19" t="n">
        <v>164</v>
      </c>
      <c r="B165" s="20" t="n">
        <f aca="false">EDATE(B164,1)</f>
        <v>51196</v>
      </c>
      <c r="C165" s="21" t="n">
        <f aca="false">I164</f>
        <v>6706.72</v>
      </c>
      <c r="D165" s="21" t="n">
        <f aca="false">ROUND(C165*'Inputs &amp; Summary'!$B$13,2)</f>
        <v>41.92</v>
      </c>
      <c r="E165" s="21" t="n">
        <f aca="false">IF(C165&lt;=0,0,MIN(C165+D165,'Inputs &amp; Summary'!$B$14))</f>
        <v>417.16</v>
      </c>
      <c r="F165" s="21" t="n">
        <f aca="false">IF(C165&lt;=0,0,'Inputs &amp; Summary'!$B$8)</f>
        <v>0</v>
      </c>
      <c r="G165" s="21" t="n">
        <f aca="false">MIN(C165+D165,E165+F165)</f>
        <v>417.16</v>
      </c>
      <c r="H165" s="21" t="n">
        <f aca="false">G165-D165</f>
        <v>375.24</v>
      </c>
      <c r="I165" s="21" t="n">
        <f aca="false">ROUND(MAX(0,C165+D165-G165),2)</f>
        <v>6331.48</v>
      </c>
    </row>
    <row r="166" customFormat="false" ht="15" hidden="false" customHeight="false" outlineLevel="0" collapsed="false">
      <c r="A166" s="19" t="n">
        <v>165</v>
      </c>
      <c r="B166" s="20" t="n">
        <f aca="false">EDATE(B165,1)</f>
        <v>51227</v>
      </c>
      <c r="C166" s="21" t="n">
        <f aca="false">I165</f>
        <v>6331.48</v>
      </c>
      <c r="D166" s="21" t="n">
        <f aca="false">ROUND(C166*'Inputs &amp; Summary'!$B$13,2)</f>
        <v>39.57</v>
      </c>
      <c r="E166" s="21" t="n">
        <f aca="false">IF(C166&lt;=0,0,MIN(C166+D166,'Inputs &amp; Summary'!$B$14))</f>
        <v>417.16</v>
      </c>
      <c r="F166" s="21" t="n">
        <f aca="false">IF(C166&lt;=0,0,'Inputs &amp; Summary'!$B$8)</f>
        <v>0</v>
      </c>
      <c r="G166" s="21" t="n">
        <f aca="false">MIN(C166+D166,E166+F166)</f>
        <v>417.16</v>
      </c>
      <c r="H166" s="21" t="n">
        <f aca="false">G166-D166</f>
        <v>377.59</v>
      </c>
      <c r="I166" s="21" t="n">
        <f aca="false">ROUND(MAX(0,C166+D166-G166),2)</f>
        <v>5953.89</v>
      </c>
    </row>
    <row r="167" customFormat="false" ht="15" hidden="false" customHeight="false" outlineLevel="0" collapsed="false">
      <c r="A167" s="19" t="n">
        <v>166</v>
      </c>
      <c r="B167" s="20" t="n">
        <f aca="false">EDATE(B166,1)</f>
        <v>51257</v>
      </c>
      <c r="C167" s="21" t="n">
        <f aca="false">I166</f>
        <v>5953.89</v>
      </c>
      <c r="D167" s="21" t="n">
        <f aca="false">ROUND(C167*'Inputs &amp; Summary'!$B$13,2)</f>
        <v>37.21</v>
      </c>
      <c r="E167" s="21" t="n">
        <f aca="false">IF(C167&lt;=0,0,MIN(C167+D167,'Inputs &amp; Summary'!$B$14))</f>
        <v>417.16</v>
      </c>
      <c r="F167" s="21" t="n">
        <f aca="false">IF(C167&lt;=0,0,'Inputs &amp; Summary'!$B$8)</f>
        <v>0</v>
      </c>
      <c r="G167" s="21" t="n">
        <f aca="false">MIN(C167+D167,E167+F167)</f>
        <v>417.16</v>
      </c>
      <c r="H167" s="21" t="n">
        <f aca="false">G167-D167</f>
        <v>379.95</v>
      </c>
      <c r="I167" s="21" t="n">
        <f aca="false">ROUND(MAX(0,C167+D167-G167),2)</f>
        <v>5573.94</v>
      </c>
    </row>
    <row r="168" customFormat="false" ht="15" hidden="false" customHeight="false" outlineLevel="0" collapsed="false">
      <c r="A168" s="19" t="n">
        <v>167</v>
      </c>
      <c r="B168" s="20" t="n">
        <f aca="false">EDATE(B167,1)</f>
        <v>51288</v>
      </c>
      <c r="C168" s="21" t="n">
        <f aca="false">I167</f>
        <v>5573.94</v>
      </c>
      <c r="D168" s="21" t="n">
        <f aca="false">ROUND(C168*'Inputs &amp; Summary'!$B$13,2)</f>
        <v>34.84</v>
      </c>
      <c r="E168" s="21" t="n">
        <f aca="false">IF(C168&lt;=0,0,MIN(C168+D168,'Inputs &amp; Summary'!$B$14))</f>
        <v>417.16</v>
      </c>
      <c r="F168" s="21" t="n">
        <f aca="false">IF(C168&lt;=0,0,'Inputs &amp; Summary'!$B$8)</f>
        <v>0</v>
      </c>
      <c r="G168" s="21" t="n">
        <f aca="false">MIN(C168+D168,E168+F168)</f>
        <v>417.16</v>
      </c>
      <c r="H168" s="21" t="n">
        <f aca="false">G168-D168</f>
        <v>382.32</v>
      </c>
      <c r="I168" s="21" t="n">
        <f aca="false">ROUND(MAX(0,C168+D168-G168),2)</f>
        <v>5191.62</v>
      </c>
    </row>
    <row r="169" customFormat="false" ht="15" hidden="false" customHeight="false" outlineLevel="0" collapsed="false">
      <c r="A169" s="19" t="n">
        <v>168</v>
      </c>
      <c r="B169" s="20" t="n">
        <f aca="false">EDATE(B168,1)</f>
        <v>51318</v>
      </c>
      <c r="C169" s="21" t="n">
        <f aca="false">I168</f>
        <v>5191.62</v>
      </c>
      <c r="D169" s="21" t="n">
        <f aca="false">ROUND(C169*'Inputs &amp; Summary'!$B$13,2)</f>
        <v>32.45</v>
      </c>
      <c r="E169" s="21" t="n">
        <f aca="false">IF(C169&lt;=0,0,MIN(C169+D169,'Inputs &amp; Summary'!$B$14))</f>
        <v>417.16</v>
      </c>
      <c r="F169" s="21" t="n">
        <f aca="false">IF(C169&lt;=0,0,'Inputs &amp; Summary'!$B$8)</f>
        <v>0</v>
      </c>
      <c r="G169" s="21" t="n">
        <f aca="false">MIN(C169+D169,E169+F169)</f>
        <v>417.16</v>
      </c>
      <c r="H169" s="21" t="n">
        <f aca="false">G169-D169</f>
        <v>384.71</v>
      </c>
      <c r="I169" s="21" t="n">
        <f aca="false">ROUND(MAX(0,C169+D169-G169),2)</f>
        <v>4806.91</v>
      </c>
    </row>
    <row r="170" customFormat="false" ht="15" hidden="false" customHeight="false" outlineLevel="0" collapsed="false">
      <c r="A170" s="19" t="n">
        <v>169</v>
      </c>
      <c r="B170" s="20" t="n">
        <f aca="false">EDATE(B169,1)</f>
        <v>51349</v>
      </c>
      <c r="C170" s="21" t="n">
        <f aca="false">I169</f>
        <v>4806.91</v>
      </c>
      <c r="D170" s="21" t="n">
        <f aca="false">ROUND(C170*'Inputs &amp; Summary'!$B$13,2)</f>
        <v>30.04</v>
      </c>
      <c r="E170" s="21" t="n">
        <f aca="false">IF(C170&lt;=0,0,MIN(C170+D170,'Inputs &amp; Summary'!$B$14))</f>
        <v>417.16</v>
      </c>
      <c r="F170" s="21" t="n">
        <f aca="false">IF(C170&lt;=0,0,'Inputs &amp; Summary'!$B$8)</f>
        <v>0</v>
      </c>
      <c r="G170" s="21" t="n">
        <f aca="false">MIN(C170+D170,E170+F170)</f>
        <v>417.16</v>
      </c>
      <c r="H170" s="21" t="n">
        <f aca="false">G170-D170</f>
        <v>387.12</v>
      </c>
      <c r="I170" s="21" t="n">
        <f aca="false">ROUND(MAX(0,C170+D170-G170),2)</f>
        <v>4419.79</v>
      </c>
    </row>
    <row r="171" customFormat="false" ht="15" hidden="false" customHeight="false" outlineLevel="0" collapsed="false">
      <c r="A171" s="19" t="n">
        <v>170</v>
      </c>
      <c r="B171" s="20" t="n">
        <f aca="false">EDATE(B170,1)</f>
        <v>51380</v>
      </c>
      <c r="C171" s="21" t="n">
        <f aca="false">I170</f>
        <v>4419.79</v>
      </c>
      <c r="D171" s="21" t="n">
        <f aca="false">ROUND(C171*'Inputs &amp; Summary'!$B$13,2)</f>
        <v>27.62</v>
      </c>
      <c r="E171" s="21" t="n">
        <f aca="false">IF(C171&lt;=0,0,MIN(C171+D171,'Inputs &amp; Summary'!$B$14))</f>
        <v>417.16</v>
      </c>
      <c r="F171" s="21" t="n">
        <f aca="false">IF(C171&lt;=0,0,'Inputs &amp; Summary'!$B$8)</f>
        <v>0</v>
      </c>
      <c r="G171" s="21" t="n">
        <f aca="false">MIN(C171+D171,E171+F171)</f>
        <v>417.16</v>
      </c>
      <c r="H171" s="21" t="n">
        <f aca="false">G171-D171</f>
        <v>389.54</v>
      </c>
      <c r="I171" s="21" t="n">
        <f aca="false">ROUND(MAX(0,C171+D171-G171),2)</f>
        <v>4030.25</v>
      </c>
    </row>
    <row r="172" customFormat="false" ht="15" hidden="false" customHeight="false" outlineLevel="0" collapsed="false">
      <c r="A172" s="19" t="n">
        <v>171</v>
      </c>
      <c r="B172" s="20" t="n">
        <f aca="false">EDATE(B171,1)</f>
        <v>51410</v>
      </c>
      <c r="C172" s="21" t="n">
        <f aca="false">I171</f>
        <v>4030.25</v>
      </c>
      <c r="D172" s="21" t="n">
        <f aca="false">ROUND(C172*'Inputs &amp; Summary'!$B$13,2)</f>
        <v>25.19</v>
      </c>
      <c r="E172" s="21" t="n">
        <f aca="false">IF(C172&lt;=0,0,MIN(C172+D172,'Inputs &amp; Summary'!$B$14))</f>
        <v>417.16</v>
      </c>
      <c r="F172" s="21" t="n">
        <f aca="false">IF(C172&lt;=0,0,'Inputs &amp; Summary'!$B$8)</f>
        <v>0</v>
      </c>
      <c r="G172" s="21" t="n">
        <f aca="false">MIN(C172+D172,E172+F172)</f>
        <v>417.16</v>
      </c>
      <c r="H172" s="21" t="n">
        <f aca="false">G172-D172</f>
        <v>391.97</v>
      </c>
      <c r="I172" s="21" t="n">
        <f aca="false">ROUND(MAX(0,C172+D172-G172),2)</f>
        <v>3638.28</v>
      </c>
    </row>
    <row r="173" customFormat="false" ht="15" hidden="false" customHeight="false" outlineLevel="0" collapsed="false">
      <c r="A173" s="19" t="n">
        <v>172</v>
      </c>
      <c r="B173" s="20" t="n">
        <f aca="false">EDATE(B172,1)</f>
        <v>51441</v>
      </c>
      <c r="C173" s="21" t="n">
        <f aca="false">I172</f>
        <v>3638.28</v>
      </c>
      <c r="D173" s="21" t="n">
        <f aca="false">ROUND(C173*'Inputs &amp; Summary'!$B$13,2)</f>
        <v>22.74</v>
      </c>
      <c r="E173" s="21" t="n">
        <f aca="false">IF(C173&lt;=0,0,MIN(C173+D173,'Inputs &amp; Summary'!$B$14))</f>
        <v>417.16</v>
      </c>
      <c r="F173" s="21" t="n">
        <f aca="false">IF(C173&lt;=0,0,'Inputs &amp; Summary'!$B$8)</f>
        <v>0</v>
      </c>
      <c r="G173" s="21" t="n">
        <f aca="false">MIN(C173+D173,E173+F173)</f>
        <v>417.16</v>
      </c>
      <c r="H173" s="21" t="n">
        <f aca="false">G173-D173</f>
        <v>394.42</v>
      </c>
      <c r="I173" s="21" t="n">
        <f aca="false">ROUND(MAX(0,C173+D173-G173),2)</f>
        <v>3243.86</v>
      </c>
    </row>
    <row r="174" customFormat="false" ht="15" hidden="false" customHeight="false" outlineLevel="0" collapsed="false">
      <c r="A174" s="19" t="n">
        <v>173</v>
      </c>
      <c r="B174" s="20" t="n">
        <f aca="false">EDATE(B173,1)</f>
        <v>51471</v>
      </c>
      <c r="C174" s="21" t="n">
        <f aca="false">I173</f>
        <v>3243.86</v>
      </c>
      <c r="D174" s="21" t="n">
        <f aca="false">ROUND(C174*'Inputs &amp; Summary'!$B$13,2)</f>
        <v>20.27</v>
      </c>
      <c r="E174" s="21" t="n">
        <f aca="false">IF(C174&lt;=0,0,MIN(C174+D174,'Inputs &amp; Summary'!$B$14))</f>
        <v>417.16</v>
      </c>
      <c r="F174" s="21" t="n">
        <f aca="false">IF(C174&lt;=0,0,'Inputs &amp; Summary'!$B$8)</f>
        <v>0</v>
      </c>
      <c r="G174" s="21" t="n">
        <f aca="false">MIN(C174+D174,E174+F174)</f>
        <v>417.16</v>
      </c>
      <c r="H174" s="21" t="n">
        <f aca="false">G174-D174</f>
        <v>396.89</v>
      </c>
      <c r="I174" s="21" t="n">
        <f aca="false">ROUND(MAX(0,C174+D174-G174),2)</f>
        <v>2846.97</v>
      </c>
    </row>
    <row r="175" customFormat="false" ht="15" hidden="false" customHeight="false" outlineLevel="0" collapsed="false">
      <c r="A175" s="19" t="n">
        <v>174</v>
      </c>
      <c r="B175" s="20" t="n">
        <f aca="false">EDATE(B174,1)</f>
        <v>51502</v>
      </c>
      <c r="C175" s="21" t="n">
        <f aca="false">I174</f>
        <v>2846.97</v>
      </c>
      <c r="D175" s="21" t="n">
        <f aca="false">ROUND(C175*'Inputs &amp; Summary'!$B$13,2)</f>
        <v>17.79</v>
      </c>
      <c r="E175" s="21" t="n">
        <f aca="false">IF(C175&lt;=0,0,MIN(C175+D175,'Inputs &amp; Summary'!$B$14))</f>
        <v>417.16</v>
      </c>
      <c r="F175" s="21" t="n">
        <f aca="false">IF(C175&lt;=0,0,'Inputs &amp; Summary'!$B$8)</f>
        <v>0</v>
      </c>
      <c r="G175" s="21" t="n">
        <f aca="false">MIN(C175+D175,E175+F175)</f>
        <v>417.16</v>
      </c>
      <c r="H175" s="21" t="n">
        <f aca="false">G175-D175</f>
        <v>399.37</v>
      </c>
      <c r="I175" s="21" t="n">
        <f aca="false">ROUND(MAX(0,C175+D175-G175),2)</f>
        <v>2447.6</v>
      </c>
    </row>
    <row r="176" customFormat="false" ht="15" hidden="false" customHeight="false" outlineLevel="0" collapsed="false">
      <c r="A176" s="19" t="n">
        <v>175</v>
      </c>
      <c r="B176" s="20" t="n">
        <f aca="false">EDATE(B175,1)</f>
        <v>51533</v>
      </c>
      <c r="C176" s="21" t="n">
        <f aca="false">I175</f>
        <v>2447.6</v>
      </c>
      <c r="D176" s="21" t="n">
        <f aca="false">ROUND(C176*'Inputs &amp; Summary'!$B$13,2)</f>
        <v>15.3</v>
      </c>
      <c r="E176" s="21" t="n">
        <f aca="false">IF(C176&lt;=0,0,MIN(C176+D176,'Inputs &amp; Summary'!$B$14))</f>
        <v>417.16</v>
      </c>
      <c r="F176" s="21" t="n">
        <f aca="false">IF(C176&lt;=0,0,'Inputs &amp; Summary'!$B$8)</f>
        <v>0</v>
      </c>
      <c r="G176" s="21" t="n">
        <f aca="false">MIN(C176+D176,E176+F176)</f>
        <v>417.16</v>
      </c>
      <c r="H176" s="21" t="n">
        <f aca="false">G176-D176</f>
        <v>401.86</v>
      </c>
      <c r="I176" s="21" t="n">
        <f aca="false">ROUND(MAX(0,C176+D176-G176),2)</f>
        <v>2045.74</v>
      </c>
    </row>
    <row r="177" customFormat="false" ht="15" hidden="false" customHeight="false" outlineLevel="0" collapsed="false">
      <c r="A177" s="19" t="n">
        <v>176</v>
      </c>
      <c r="B177" s="20" t="n">
        <f aca="false">EDATE(B176,1)</f>
        <v>51561</v>
      </c>
      <c r="C177" s="21" t="n">
        <f aca="false">I176</f>
        <v>2045.74</v>
      </c>
      <c r="D177" s="21" t="n">
        <f aca="false">ROUND(C177*'Inputs &amp; Summary'!$B$13,2)</f>
        <v>12.79</v>
      </c>
      <c r="E177" s="21" t="n">
        <f aca="false">IF(C177&lt;=0,0,MIN(C177+D177,'Inputs &amp; Summary'!$B$14))</f>
        <v>417.16</v>
      </c>
      <c r="F177" s="21" t="n">
        <f aca="false">IF(C177&lt;=0,0,'Inputs &amp; Summary'!$B$8)</f>
        <v>0</v>
      </c>
      <c r="G177" s="21" t="n">
        <f aca="false">MIN(C177+D177,E177+F177)</f>
        <v>417.16</v>
      </c>
      <c r="H177" s="21" t="n">
        <f aca="false">G177-D177</f>
        <v>404.37</v>
      </c>
      <c r="I177" s="21" t="n">
        <f aca="false">ROUND(MAX(0,C177+D177-G177),2)</f>
        <v>1641.37</v>
      </c>
    </row>
    <row r="178" customFormat="false" ht="15" hidden="false" customHeight="false" outlineLevel="0" collapsed="false">
      <c r="A178" s="19" t="n">
        <v>177</v>
      </c>
      <c r="B178" s="20" t="n">
        <f aca="false">EDATE(B177,1)</f>
        <v>51592</v>
      </c>
      <c r="C178" s="21" t="n">
        <f aca="false">I177</f>
        <v>1641.37</v>
      </c>
      <c r="D178" s="21" t="n">
        <f aca="false">ROUND(C178*'Inputs &amp; Summary'!$B$13,2)</f>
        <v>10.26</v>
      </c>
      <c r="E178" s="21" t="n">
        <f aca="false">IF(C178&lt;=0,0,MIN(C178+D178,'Inputs &amp; Summary'!$B$14))</f>
        <v>417.16</v>
      </c>
      <c r="F178" s="21" t="n">
        <f aca="false">IF(C178&lt;=0,0,'Inputs &amp; Summary'!$B$8)</f>
        <v>0</v>
      </c>
      <c r="G178" s="21" t="n">
        <f aca="false">MIN(C178+D178,E178+F178)</f>
        <v>417.16</v>
      </c>
      <c r="H178" s="21" t="n">
        <f aca="false">G178-D178</f>
        <v>406.9</v>
      </c>
      <c r="I178" s="21" t="n">
        <f aca="false">ROUND(MAX(0,C178+D178-G178),2)</f>
        <v>1234.47</v>
      </c>
    </row>
    <row r="179" customFormat="false" ht="15" hidden="false" customHeight="false" outlineLevel="0" collapsed="false">
      <c r="A179" s="19" t="n">
        <v>178</v>
      </c>
      <c r="B179" s="20" t="n">
        <f aca="false">EDATE(B178,1)</f>
        <v>51622</v>
      </c>
      <c r="C179" s="21" t="n">
        <f aca="false">I178</f>
        <v>1234.47</v>
      </c>
      <c r="D179" s="21" t="n">
        <f aca="false">ROUND(C179*'Inputs &amp; Summary'!$B$13,2)</f>
        <v>7.72</v>
      </c>
      <c r="E179" s="21" t="n">
        <f aca="false">IF(C179&lt;=0,0,MIN(C179+D179,'Inputs &amp; Summary'!$B$14))</f>
        <v>417.16</v>
      </c>
      <c r="F179" s="21" t="n">
        <f aca="false">IF(C179&lt;=0,0,'Inputs &amp; Summary'!$B$8)</f>
        <v>0</v>
      </c>
      <c r="G179" s="21" t="n">
        <f aca="false">MIN(C179+D179,E179+F179)</f>
        <v>417.16</v>
      </c>
      <c r="H179" s="21" t="n">
        <f aca="false">G179-D179</f>
        <v>409.44</v>
      </c>
      <c r="I179" s="21" t="n">
        <f aca="false">ROUND(MAX(0,C179+D179-G179),2)</f>
        <v>825.03</v>
      </c>
    </row>
    <row r="180" customFormat="false" ht="15" hidden="false" customHeight="false" outlineLevel="0" collapsed="false">
      <c r="A180" s="19" t="n">
        <v>179</v>
      </c>
      <c r="B180" s="20" t="n">
        <f aca="false">EDATE(B179,1)</f>
        <v>51653</v>
      </c>
      <c r="C180" s="21" t="n">
        <f aca="false">I179</f>
        <v>825.03</v>
      </c>
      <c r="D180" s="21" t="n">
        <f aca="false">ROUND(C180*'Inputs &amp; Summary'!$B$13,2)</f>
        <v>5.16</v>
      </c>
      <c r="E180" s="21" t="n">
        <f aca="false">IF(C180&lt;=0,0,MIN(C180+D180,'Inputs &amp; Summary'!$B$14))</f>
        <v>417.16</v>
      </c>
      <c r="F180" s="21" t="n">
        <f aca="false">IF(C180&lt;=0,0,'Inputs &amp; Summary'!$B$8)</f>
        <v>0</v>
      </c>
      <c r="G180" s="21" t="n">
        <f aca="false">MIN(C180+D180,E180+F180)</f>
        <v>417.16</v>
      </c>
      <c r="H180" s="21" t="n">
        <f aca="false">G180-D180</f>
        <v>412</v>
      </c>
      <c r="I180" s="21" t="n">
        <f aca="false">ROUND(MAX(0,C180+D180-G180),2)</f>
        <v>413.03</v>
      </c>
    </row>
    <row r="181" customFormat="false" ht="15" hidden="false" customHeight="false" outlineLevel="0" collapsed="false">
      <c r="A181" s="19" t="n">
        <v>180</v>
      </c>
      <c r="B181" s="20" t="n">
        <f aca="false">EDATE(B180,1)</f>
        <v>51683</v>
      </c>
      <c r="C181" s="21" t="n">
        <f aca="false">I180</f>
        <v>413.03</v>
      </c>
      <c r="D181" s="21" t="n">
        <f aca="false">ROUND(C181*'Inputs &amp; Summary'!$B$13,2)</f>
        <v>2.58</v>
      </c>
      <c r="E181" s="21" t="n">
        <f aca="false">IF(C181&lt;=0,0,MIN(C181+D181,'Inputs &amp; Summary'!$B$14))</f>
        <v>415.61</v>
      </c>
      <c r="F181" s="21" t="n">
        <f aca="false">IF(C181&lt;=0,0,'Inputs &amp; Summary'!$B$8)</f>
        <v>0</v>
      </c>
      <c r="G181" s="21" t="n">
        <f aca="false">MIN(C181+D181,E181+F181)</f>
        <v>415.61</v>
      </c>
      <c r="H181" s="21" t="n">
        <f aca="false">G181-D181</f>
        <v>413.03</v>
      </c>
      <c r="I181" s="21" t="n">
        <f aca="false">ROUND(MAX(0,C181+D181-G181),2)</f>
        <v>0</v>
      </c>
    </row>
    <row r="182" customFormat="false" ht="15" hidden="false" customHeight="false" outlineLevel="0" collapsed="false">
      <c r="A182" s="19" t="n">
        <v>181</v>
      </c>
      <c r="B182" s="20" t="n">
        <f aca="false">EDATE(B181,1)</f>
        <v>51714</v>
      </c>
      <c r="C182" s="21" t="n">
        <f aca="false">I181</f>
        <v>0</v>
      </c>
      <c r="D182" s="21" t="n">
        <f aca="false">ROUND(C182*'Inputs &amp; Summary'!$B$13,2)</f>
        <v>0</v>
      </c>
      <c r="E182" s="21" t="n">
        <f aca="false">IF(C182&lt;=0,0,MIN(C182+D182,'Inputs &amp; Summary'!$B$14))</f>
        <v>0</v>
      </c>
      <c r="F182" s="21" t="n">
        <f aca="false">IF(C182&lt;=0,0,'Inputs &amp; Summary'!$B$8)</f>
        <v>0</v>
      </c>
      <c r="G182" s="21" t="n">
        <f aca="false">MIN(C182+D182,E182+F182)</f>
        <v>0</v>
      </c>
      <c r="H182" s="21" t="n">
        <f aca="false">G182-D182</f>
        <v>0</v>
      </c>
      <c r="I182" s="21" t="n">
        <f aca="false">ROUND(MAX(0,C182+D182-G182),2)</f>
        <v>0</v>
      </c>
    </row>
    <row r="183" customFormat="false" ht="15" hidden="false" customHeight="false" outlineLevel="0" collapsed="false">
      <c r="A183" s="19" t="n">
        <v>182</v>
      </c>
      <c r="B183" s="20" t="n">
        <f aca="false">EDATE(B182,1)</f>
        <v>51745</v>
      </c>
      <c r="C183" s="21" t="n">
        <f aca="false">I182</f>
        <v>0</v>
      </c>
      <c r="D183" s="21" t="n">
        <f aca="false">ROUND(C183*'Inputs &amp; Summary'!$B$13,2)</f>
        <v>0</v>
      </c>
      <c r="E183" s="21" t="n">
        <f aca="false">IF(C183&lt;=0,0,MIN(C183+D183,'Inputs &amp; Summary'!$B$14))</f>
        <v>0</v>
      </c>
      <c r="F183" s="21" t="n">
        <f aca="false">IF(C183&lt;=0,0,'Inputs &amp; Summary'!$B$8)</f>
        <v>0</v>
      </c>
      <c r="G183" s="21" t="n">
        <f aca="false">MIN(C183+D183,E183+F183)</f>
        <v>0</v>
      </c>
      <c r="H183" s="21" t="n">
        <f aca="false">G183-D183</f>
        <v>0</v>
      </c>
      <c r="I183" s="21" t="n">
        <f aca="false">ROUND(MAX(0,C183+D183-G183),2)</f>
        <v>0</v>
      </c>
    </row>
    <row r="184" customFormat="false" ht="15" hidden="false" customHeight="false" outlineLevel="0" collapsed="false">
      <c r="A184" s="19" t="n">
        <v>183</v>
      </c>
      <c r="B184" s="20" t="n">
        <f aca="false">EDATE(B183,1)</f>
        <v>51775</v>
      </c>
      <c r="C184" s="21" t="n">
        <f aca="false">I183</f>
        <v>0</v>
      </c>
      <c r="D184" s="21" t="n">
        <f aca="false">ROUND(C184*'Inputs &amp; Summary'!$B$13,2)</f>
        <v>0</v>
      </c>
      <c r="E184" s="21" t="n">
        <f aca="false">IF(C184&lt;=0,0,MIN(C184+D184,'Inputs &amp; Summary'!$B$14))</f>
        <v>0</v>
      </c>
      <c r="F184" s="21" t="n">
        <f aca="false">IF(C184&lt;=0,0,'Inputs &amp; Summary'!$B$8)</f>
        <v>0</v>
      </c>
      <c r="G184" s="21" t="n">
        <f aca="false">MIN(C184+D184,E184+F184)</f>
        <v>0</v>
      </c>
      <c r="H184" s="21" t="n">
        <f aca="false">G184-D184</f>
        <v>0</v>
      </c>
      <c r="I184" s="21" t="n">
        <f aca="false">ROUND(MAX(0,C184+D184-G184),2)</f>
        <v>0</v>
      </c>
    </row>
    <row r="185" customFormat="false" ht="15" hidden="false" customHeight="false" outlineLevel="0" collapsed="false">
      <c r="A185" s="19" t="n">
        <v>184</v>
      </c>
      <c r="B185" s="20" t="n">
        <f aca="false">EDATE(B184,1)</f>
        <v>51806</v>
      </c>
      <c r="C185" s="21" t="n">
        <f aca="false">I184</f>
        <v>0</v>
      </c>
      <c r="D185" s="21" t="n">
        <f aca="false">ROUND(C185*'Inputs &amp; Summary'!$B$13,2)</f>
        <v>0</v>
      </c>
      <c r="E185" s="21" t="n">
        <f aca="false">IF(C185&lt;=0,0,MIN(C185+D185,'Inputs &amp; Summary'!$B$14))</f>
        <v>0</v>
      </c>
      <c r="F185" s="21" t="n">
        <f aca="false">IF(C185&lt;=0,0,'Inputs &amp; Summary'!$B$8)</f>
        <v>0</v>
      </c>
      <c r="G185" s="21" t="n">
        <f aca="false">MIN(C185+D185,E185+F185)</f>
        <v>0</v>
      </c>
      <c r="H185" s="21" t="n">
        <f aca="false">G185-D185</f>
        <v>0</v>
      </c>
      <c r="I185" s="21" t="n">
        <f aca="false">ROUND(MAX(0,C185+D185-G185),2)</f>
        <v>0</v>
      </c>
    </row>
    <row r="186" customFormat="false" ht="15" hidden="false" customHeight="false" outlineLevel="0" collapsed="false">
      <c r="A186" s="19" t="n">
        <v>185</v>
      </c>
      <c r="B186" s="20" t="n">
        <f aca="false">EDATE(B185,1)</f>
        <v>51836</v>
      </c>
      <c r="C186" s="21" t="n">
        <f aca="false">I185</f>
        <v>0</v>
      </c>
      <c r="D186" s="21" t="n">
        <f aca="false">ROUND(C186*'Inputs &amp; Summary'!$B$13,2)</f>
        <v>0</v>
      </c>
      <c r="E186" s="21" t="n">
        <f aca="false">IF(C186&lt;=0,0,MIN(C186+D186,'Inputs &amp; Summary'!$B$14))</f>
        <v>0</v>
      </c>
      <c r="F186" s="21" t="n">
        <f aca="false">IF(C186&lt;=0,0,'Inputs &amp; Summary'!$B$8)</f>
        <v>0</v>
      </c>
      <c r="G186" s="21" t="n">
        <f aca="false">MIN(C186+D186,E186+F186)</f>
        <v>0</v>
      </c>
      <c r="H186" s="21" t="n">
        <f aca="false">G186-D186</f>
        <v>0</v>
      </c>
      <c r="I186" s="21" t="n">
        <f aca="false">ROUND(MAX(0,C186+D186-G186),2)</f>
        <v>0</v>
      </c>
    </row>
    <row r="187" customFormat="false" ht="15" hidden="false" customHeight="false" outlineLevel="0" collapsed="false">
      <c r="A187" s="19" t="n">
        <v>186</v>
      </c>
      <c r="B187" s="20" t="n">
        <f aca="false">EDATE(B186,1)</f>
        <v>51867</v>
      </c>
      <c r="C187" s="21" t="n">
        <f aca="false">I186</f>
        <v>0</v>
      </c>
      <c r="D187" s="21" t="n">
        <f aca="false">ROUND(C187*'Inputs &amp; Summary'!$B$13,2)</f>
        <v>0</v>
      </c>
      <c r="E187" s="21" t="n">
        <f aca="false">IF(C187&lt;=0,0,MIN(C187+D187,'Inputs &amp; Summary'!$B$14))</f>
        <v>0</v>
      </c>
      <c r="F187" s="21" t="n">
        <f aca="false">IF(C187&lt;=0,0,'Inputs &amp; Summary'!$B$8)</f>
        <v>0</v>
      </c>
      <c r="G187" s="21" t="n">
        <f aca="false">MIN(C187+D187,E187+F187)</f>
        <v>0</v>
      </c>
      <c r="H187" s="21" t="n">
        <f aca="false">G187-D187</f>
        <v>0</v>
      </c>
      <c r="I187" s="21" t="n">
        <f aca="false">ROUND(MAX(0,C187+D187-G187),2)</f>
        <v>0</v>
      </c>
    </row>
    <row r="188" customFormat="false" ht="15" hidden="false" customHeight="false" outlineLevel="0" collapsed="false">
      <c r="A188" s="19" t="n">
        <v>187</v>
      </c>
      <c r="B188" s="20" t="n">
        <f aca="false">EDATE(B187,1)</f>
        <v>51898</v>
      </c>
      <c r="C188" s="21" t="n">
        <f aca="false">I187</f>
        <v>0</v>
      </c>
      <c r="D188" s="21" t="n">
        <f aca="false">ROUND(C188*'Inputs &amp; Summary'!$B$13,2)</f>
        <v>0</v>
      </c>
      <c r="E188" s="21" t="n">
        <f aca="false">IF(C188&lt;=0,0,MIN(C188+D188,'Inputs &amp; Summary'!$B$14))</f>
        <v>0</v>
      </c>
      <c r="F188" s="21" t="n">
        <f aca="false">IF(C188&lt;=0,0,'Inputs &amp; Summary'!$B$8)</f>
        <v>0</v>
      </c>
      <c r="G188" s="21" t="n">
        <f aca="false">MIN(C188+D188,E188+F188)</f>
        <v>0</v>
      </c>
      <c r="H188" s="21" t="n">
        <f aca="false">G188-D188</f>
        <v>0</v>
      </c>
      <c r="I188" s="21" t="n">
        <f aca="false">ROUND(MAX(0,C188+D188-G188),2)</f>
        <v>0</v>
      </c>
    </row>
    <row r="189" customFormat="false" ht="15" hidden="false" customHeight="false" outlineLevel="0" collapsed="false">
      <c r="A189" s="19" t="n">
        <v>188</v>
      </c>
      <c r="B189" s="20" t="n">
        <f aca="false">EDATE(B188,1)</f>
        <v>51926</v>
      </c>
      <c r="C189" s="21" t="n">
        <f aca="false">I188</f>
        <v>0</v>
      </c>
      <c r="D189" s="21" t="n">
        <f aca="false">ROUND(C189*'Inputs &amp; Summary'!$B$13,2)</f>
        <v>0</v>
      </c>
      <c r="E189" s="21" t="n">
        <f aca="false">IF(C189&lt;=0,0,MIN(C189+D189,'Inputs &amp; Summary'!$B$14))</f>
        <v>0</v>
      </c>
      <c r="F189" s="21" t="n">
        <f aca="false">IF(C189&lt;=0,0,'Inputs &amp; Summary'!$B$8)</f>
        <v>0</v>
      </c>
      <c r="G189" s="21" t="n">
        <f aca="false">MIN(C189+D189,E189+F189)</f>
        <v>0</v>
      </c>
      <c r="H189" s="21" t="n">
        <f aca="false">G189-D189</f>
        <v>0</v>
      </c>
      <c r="I189" s="21" t="n">
        <f aca="false">ROUND(MAX(0,C189+D189-G189),2)</f>
        <v>0</v>
      </c>
    </row>
    <row r="190" customFormat="false" ht="15" hidden="false" customHeight="false" outlineLevel="0" collapsed="false">
      <c r="A190" s="19" t="n">
        <v>189</v>
      </c>
      <c r="B190" s="20" t="n">
        <f aca="false">EDATE(B189,1)</f>
        <v>51957</v>
      </c>
      <c r="C190" s="21" t="n">
        <f aca="false">I189</f>
        <v>0</v>
      </c>
      <c r="D190" s="21" t="n">
        <f aca="false">ROUND(C190*'Inputs &amp; Summary'!$B$13,2)</f>
        <v>0</v>
      </c>
      <c r="E190" s="21" t="n">
        <f aca="false">IF(C190&lt;=0,0,MIN(C190+D190,'Inputs &amp; Summary'!$B$14))</f>
        <v>0</v>
      </c>
      <c r="F190" s="21" t="n">
        <f aca="false">IF(C190&lt;=0,0,'Inputs &amp; Summary'!$B$8)</f>
        <v>0</v>
      </c>
      <c r="G190" s="21" t="n">
        <f aca="false">MIN(C190+D190,E190+F190)</f>
        <v>0</v>
      </c>
      <c r="H190" s="21" t="n">
        <f aca="false">G190-D190</f>
        <v>0</v>
      </c>
      <c r="I190" s="21" t="n">
        <f aca="false">ROUND(MAX(0,C190+D190-G190),2)</f>
        <v>0</v>
      </c>
    </row>
    <row r="191" customFormat="false" ht="15" hidden="false" customHeight="false" outlineLevel="0" collapsed="false">
      <c r="A191" s="19" t="n">
        <v>190</v>
      </c>
      <c r="B191" s="20" t="n">
        <f aca="false">EDATE(B190,1)</f>
        <v>51987</v>
      </c>
      <c r="C191" s="21" t="n">
        <f aca="false">I190</f>
        <v>0</v>
      </c>
      <c r="D191" s="21" t="n">
        <f aca="false">ROUND(C191*'Inputs &amp; Summary'!$B$13,2)</f>
        <v>0</v>
      </c>
      <c r="E191" s="21" t="n">
        <f aca="false">IF(C191&lt;=0,0,MIN(C191+D191,'Inputs &amp; Summary'!$B$14))</f>
        <v>0</v>
      </c>
      <c r="F191" s="21" t="n">
        <f aca="false">IF(C191&lt;=0,0,'Inputs &amp; Summary'!$B$8)</f>
        <v>0</v>
      </c>
      <c r="G191" s="21" t="n">
        <f aca="false">MIN(C191+D191,E191+F191)</f>
        <v>0</v>
      </c>
      <c r="H191" s="21" t="n">
        <f aca="false">G191-D191</f>
        <v>0</v>
      </c>
      <c r="I191" s="21" t="n">
        <f aca="false">ROUND(MAX(0,C191+D191-G191),2)</f>
        <v>0</v>
      </c>
    </row>
    <row r="192" customFormat="false" ht="15" hidden="false" customHeight="false" outlineLevel="0" collapsed="false">
      <c r="A192" s="19" t="n">
        <v>191</v>
      </c>
      <c r="B192" s="20" t="n">
        <f aca="false">EDATE(B191,1)</f>
        <v>52018</v>
      </c>
      <c r="C192" s="21" t="n">
        <f aca="false">I191</f>
        <v>0</v>
      </c>
      <c r="D192" s="21" t="n">
        <f aca="false">ROUND(C192*'Inputs &amp; Summary'!$B$13,2)</f>
        <v>0</v>
      </c>
      <c r="E192" s="21" t="n">
        <f aca="false">IF(C192&lt;=0,0,MIN(C192+D192,'Inputs &amp; Summary'!$B$14))</f>
        <v>0</v>
      </c>
      <c r="F192" s="21" t="n">
        <f aca="false">IF(C192&lt;=0,0,'Inputs &amp; Summary'!$B$8)</f>
        <v>0</v>
      </c>
      <c r="G192" s="21" t="n">
        <f aca="false">MIN(C192+D192,E192+F192)</f>
        <v>0</v>
      </c>
      <c r="H192" s="21" t="n">
        <f aca="false">G192-D192</f>
        <v>0</v>
      </c>
      <c r="I192" s="21" t="n">
        <f aca="false">ROUND(MAX(0,C192+D192-G192),2)</f>
        <v>0</v>
      </c>
    </row>
    <row r="193" customFormat="false" ht="15" hidden="false" customHeight="false" outlineLevel="0" collapsed="false">
      <c r="A193" s="19" t="n">
        <v>192</v>
      </c>
      <c r="B193" s="20" t="n">
        <f aca="false">EDATE(B192,1)</f>
        <v>52048</v>
      </c>
      <c r="C193" s="21" t="n">
        <f aca="false">I192</f>
        <v>0</v>
      </c>
      <c r="D193" s="21" t="n">
        <f aca="false">ROUND(C193*'Inputs &amp; Summary'!$B$13,2)</f>
        <v>0</v>
      </c>
      <c r="E193" s="21" t="n">
        <f aca="false">IF(C193&lt;=0,0,MIN(C193+D193,'Inputs &amp; Summary'!$B$14))</f>
        <v>0</v>
      </c>
      <c r="F193" s="21" t="n">
        <f aca="false">IF(C193&lt;=0,0,'Inputs &amp; Summary'!$B$8)</f>
        <v>0</v>
      </c>
      <c r="G193" s="21" t="n">
        <f aca="false">MIN(C193+D193,E193+F193)</f>
        <v>0</v>
      </c>
      <c r="H193" s="21" t="n">
        <f aca="false">G193-D193</f>
        <v>0</v>
      </c>
      <c r="I193" s="21" t="n">
        <f aca="false">ROUND(MAX(0,C193+D193-G193),2)</f>
        <v>0</v>
      </c>
    </row>
    <row r="194" customFormat="false" ht="15" hidden="false" customHeight="false" outlineLevel="0" collapsed="false">
      <c r="A194" s="19" t="n">
        <v>193</v>
      </c>
      <c r="B194" s="20" t="n">
        <f aca="false">EDATE(B193,1)</f>
        <v>52079</v>
      </c>
      <c r="C194" s="21" t="n">
        <f aca="false">I193</f>
        <v>0</v>
      </c>
      <c r="D194" s="21" t="n">
        <f aca="false">ROUND(C194*'Inputs &amp; Summary'!$B$13,2)</f>
        <v>0</v>
      </c>
      <c r="E194" s="21" t="n">
        <f aca="false">IF(C194&lt;=0,0,MIN(C194+D194,'Inputs &amp; Summary'!$B$14))</f>
        <v>0</v>
      </c>
      <c r="F194" s="21" t="n">
        <f aca="false">IF(C194&lt;=0,0,'Inputs &amp; Summary'!$B$8)</f>
        <v>0</v>
      </c>
      <c r="G194" s="21" t="n">
        <f aca="false">MIN(C194+D194,E194+F194)</f>
        <v>0</v>
      </c>
      <c r="H194" s="21" t="n">
        <f aca="false">G194-D194</f>
        <v>0</v>
      </c>
      <c r="I194" s="21" t="n">
        <f aca="false">ROUND(MAX(0,C194+D194-G194),2)</f>
        <v>0</v>
      </c>
    </row>
    <row r="195" customFormat="false" ht="15" hidden="false" customHeight="false" outlineLevel="0" collapsed="false">
      <c r="A195" s="19" t="n">
        <v>194</v>
      </c>
      <c r="B195" s="20" t="n">
        <f aca="false">EDATE(B194,1)</f>
        <v>52110</v>
      </c>
      <c r="C195" s="21" t="n">
        <f aca="false">I194</f>
        <v>0</v>
      </c>
      <c r="D195" s="21" t="n">
        <f aca="false">ROUND(C195*'Inputs &amp; Summary'!$B$13,2)</f>
        <v>0</v>
      </c>
      <c r="E195" s="21" t="n">
        <f aca="false">IF(C195&lt;=0,0,MIN(C195+D195,'Inputs &amp; Summary'!$B$14))</f>
        <v>0</v>
      </c>
      <c r="F195" s="21" t="n">
        <f aca="false">IF(C195&lt;=0,0,'Inputs &amp; Summary'!$B$8)</f>
        <v>0</v>
      </c>
      <c r="G195" s="21" t="n">
        <f aca="false">MIN(C195+D195,E195+F195)</f>
        <v>0</v>
      </c>
      <c r="H195" s="21" t="n">
        <f aca="false">G195-D195</f>
        <v>0</v>
      </c>
      <c r="I195" s="21" t="n">
        <f aca="false">ROUND(MAX(0,C195+D195-G195),2)</f>
        <v>0</v>
      </c>
    </row>
    <row r="196" customFormat="false" ht="15" hidden="false" customHeight="false" outlineLevel="0" collapsed="false">
      <c r="A196" s="19" t="n">
        <v>195</v>
      </c>
      <c r="B196" s="20" t="n">
        <f aca="false">EDATE(B195,1)</f>
        <v>52140</v>
      </c>
      <c r="C196" s="21" t="n">
        <f aca="false">I195</f>
        <v>0</v>
      </c>
      <c r="D196" s="21" t="n">
        <f aca="false">ROUND(C196*'Inputs &amp; Summary'!$B$13,2)</f>
        <v>0</v>
      </c>
      <c r="E196" s="21" t="n">
        <f aca="false">IF(C196&lt;=0,0,MIN(C196+D196,'Inputs &amp; Summary'!$B$14))</f>
        <v>0</v>
      </c>
      <c r="F196" s="21" t="n">
        <f aca="false">IF(C196&lt;=0,0,'Inputs &amp; Summary'!$B$8)</f>
        <v>0</v>
      </c>
      <c r="G196" s="21" t="n">
        <f aca="false">MIN(C196+D196,E196+F196)</f>
        <v>0</v>
      </c>
      <c r="H196" s="21" t="n">
        <f aca="false">G196-D196</f>
        <v>0</v>
      </c>
      <c r="I196" s="21" t="n">
        <f aca="false">ROUND(MAX(0,C196+D196-G196),2)</f>
        <v>0</v>
      </c>
    </row>
    <row r="197" customFormat="false" ht="15" hidden="false" customHeight="false" outlineLevel="0" collapsed="false">
      <c r="A197" s="19" t="n">
        <v>196</v>
      </c>
      <c r="B197" s="20" t="n">
        <f aca="false">EDATE(B196,1)</f>
        <v>52171</v>
      </c>
      <c r="C197" s="21" t="n">
        <f aca="false">I196</f>
        <v>0</v>
      </c>
      <c r="D197" s="21" t="n">
        <f aca="false">ROUND(C197*'Inputs &amp; Summary'!$B$13,2)</f>
        <v>0</v>
      </c>
      <c r="E197" s="21" t="n">
        <f aca="false">IF(C197&lt;=0,0,MIN(C197+D197,'Inputs &amp; Summary'!$B$14))</f>
        <v>0</v>
      </c>
      <c r="F197" s="21" t="n">
        <f aca="false">IF(C197&lt;=0,0,'Inputs &amp; Summary'!$B$8)</f>
        <v>0</v>
      </c>
      <c r="G197" s="21" t="n">
        <f aca="false">MIN(C197+D197,E197+F197)</f>
        <v>0</v>
      </c>
      <c r="H197" s="21" t="n">
        <f aca="false">G197-D197</f>
        <v>0</v>
      </c>
      <c r="I197" s="21" t="n">
        <f aca="false">ROUND(MAX(0,C197+D197-G197),2)</f>
        <v>0</v>
      </c>
    </row>
    <row r="198" customFormat="false" ht="15" hidden="false" customHeight="false" outlineLevel="0" collapsed="false">
      <c r="A198" s="19" t="n">
        <v>197</v>
      </c>
      <c r="B198" s="20" t="n">
        <f aca="false">EDATE(B197,1)</f>
        <v>52201</v>
      </c>
      <c r="C198" s="21" t="n">
        <f aca="false">I197</f>
        <v>0</v>
      </c>
      <c r="D198" s="21" t="n">
        <f aca="false">ROUND(C198*'Inputs &amp; Summary'!$B$13,2)</f>
        <v>0</v>
      </c>
      <c r="E198" s="21" t="n">
        <f aca="false">IF(C198&lt;=0,0,MIN(C198+D198,'Inputs &amp; Summary'!$B$14))</f>
        <v>0</v>
      </c>
      <c r="F198" s="21" t="n">
        <f aca="false">IF(C198&lt;=0,0,'Inputs &amp; Summary'!$B$8)</f>
        <v>0</v>
      </c>
      <c r="G198" s="21" t="n">
        <f aca="false">MIN(C198+D198,E198+F198)</f>
        <v>0</v>
      </c>
      <c r="H198" s="21" t="n">
        <f aca="false">G198-D198</f>
        <v>0</v>
      </c>
      <c r="I198" s="21" t="n">
        <f aca="false">ROUND(MAX(0,C198+D198-G198),2)</f>
        <v>0</v>
      </c>
    </row>
    <row r="199" customFormat="false" ht="15" hidden="false" customHeight="false" outlineLevel="0" collapsed="false">
      <c r="A199" s="19" t="n">
        <v>198</v>
      </c>
      <c r="B199" s="20" t="n">
        <f aca="false">EDATE(B198,1)</f>
        <v>52232</v>
      </c>
      <c r="C199" s="21" t="n">
        <f aca="false">I198</f>
        <v>0</v>
      </c>
      <c r="D199" s="21" t="n">
        <f aca="false">ROUND(C199*'Inputs &amp; Summary'!$B$13,2)</f>
        <v>0</v>
      </c>
      <c r="E199" s="21" t="n">
        <f aca="false">IF(C199&lt;=0,0,MIN(C199+D199,'Inputs &amp; Summary'!$B$14))</f>
        <v>0</v>
      </c>
      <c r="F199" s="21" t="n">
        <f aca="false">IF(C199&lt;=0,0,'Inputs &amp; Summary'!$B$8)</f>
        <v>0</v>
      </c>
      <c r="G199" s="21" t="n">
        <f aca="false">MIN(C199+D199,E199+F199)</f>
        <v>0</v>
      </c>
      <c r="H199" s="21" t="n">
        <f aca="false">G199-D199</f>
        <v>0</v>
      </c>
      <c r="I199" s="21" t="n">
        <f aca="false">ROUND(MAX(0,C199+D199-G199),2)</f>
        <v>0</v>
      </c>
    </row>
    <row r="200" customFormat="false" ht="15" hidden="false" customHeight="false" outlineLevel="0" collapsed="false">
      <c r="A200" s="19" t="n">
        <v>199</v>
      </c>
      <c r="B200" s="20" t="n">
        <f aca="false">EDATE(B199,1)</f>
        <v>52263</v>
      </c>
      <c r="C200" s="21" t="n">
        <f aca="false">I199</f>
        <v>0</v>
      </c>
      <c r="D200" s="21" t="n">
        <f aca="false">ROUND(C200*'Inputs &amp; Summary'!$B$13,2)</f>
        <v>0</v>
      </c>
      <c r="E200" s="21" t="n">
        <f aca="false">IF(C200&lt;=0,0,MIN(C200+D200,'Inputs &amp; Summary'!$B$14))</f>
        <v>0</v>
      </c>
      <c r="F200" s="21" t="n">
        <f aca="false">IF(C200&lt;=0,0,'Inputs &amp; Summary'!$B$8)</f>
        <v>0</v>
      </c>
      <c r="G200" s="21" t="n">
        <f aca="false">MIN(C200+D200,E200+F200)</f>
        <v>0</v>
      </c>
      <c r="H200" s="21" t="n">
        <f aca="false">G200-D200</f>
        <v>0</v>
      </c>
      <c r="I200" s="21" t="n">
        <f aca="false">ROUND(MAX(0,C200+D200-G200),2)</f>
        <v>0</v>
      </c>
    </row>
    <row r="201" customFormat="false" ht="15" hidden="false" customHeight="false" outlineLevel="0" collapsed="false">
      <c r="A201" s="19" t="n">
        <v>200</v>
      </c>
      <c r="B201" s="20" t="n">
        <f aca="false">EDATE(B200,1)</f>
        <v>52291</v>
      </c>
      <c r="C201" s="21" t="n">
        <f aca="false">I200</f>
        <v>0</v>
      </c>
      <c r="D201" s="21" t="n">
        <f aca="false">ROUND(C201*'Inputs &amp; Summary'!$B$13,2)</f>
        <v>0</v>
      </c>
      <c r="E201" s="21" t="n">
        <f aca="false">IF(C201&lt;=0,0,MIN(C201+D201,'Inputs &amp; Summary'!$B$14))</f>
        <v>0</v>
      </c>
      <c r="F201" s="21" t="n">
        <f aca="false">IF(C201&lt;=0,0,'Inputs &amp; Summary'!$B$8)</f>
        <v>0</v>
      </c>
      <c r="G201" s="21" t="n">
        <f aca="false">MIN(C201+D201,E201+F201)</f>
        <v>0</v>
      </c>
      <c r="H201" s="21" t="n">
        <f aca="false">G201-D201</f>
        <v>0</v>
      </c>
      <c r="I201" s="21" t="n">
        <f aca="false">ROUND(MAX(0,C201+D201-G201),2)</f>
        <v>0</v>
      </c>
    </row>
    <row r="202" customFormat="false" ht="15" hidden="false" customHeight="false" outlineLevel="0" collapsed="false">
      <c r="A202" s="19" t="n">
        <v>201</v>
      </c>
      <c r="B202" s="20" t="n">
        <f aca="false">EDATE(B201,1)</f>
        <v>52322</v>
      </c>
      <c r="C202" s="21" t="n">
        <f aca="false">I201</f>
        <v>0</v>
      </c>
      <c r="D202" s="21" t="n">
        <f aca="false">ROUND(C202*'Inputs &amp; Summary'!$B$13,2)</f>
        <v>0</v>
      </c>
      <c r="E202" s="21" t="n">
        <f aca="false">IF(C202&lt;=0,0,MIN(C202+D202,'Inputs &amp; Summary'!$B$14))</f>
        <v>0</v>
      </c>
      <c r="F202" s="21" t="n">
        <f aca="false">IF(C202&lt;=0,0,'Inputs &amp; Summary'!$B$8)</f>
        <v>0</v>
      </c>
      <c r="G202" s="21" t="n">
        <f aca="false">MIN(C202+D202,E202+F202)</f>
        <v>0</v>
      </c>
      <c r="H202" s="21" t="n">
        <f aca="false">G202-D202</f>
        <v>0</v>
      </c>
      <c r="I202" s="21" t="n">
        <f aca="false">ROUND(MAX(0,C202+D202-G202),2)</f>
        <v>0</v>
      </c>
    </row>
    <row r="203" customFormat="false" ht="15" hidden="false" customHeight="false" outlineLevel="0" collapsed="false">
      <c r="A203" s="19" t="n">
        <v>202</v>
      </c>
      <c r="B203" s="20" t="n">
        <f aca="false">EDATE(B202,1)</f>
        <v>52352</v>
      </c>
      <c r="C203" s="21" t="n">
        <f aca="false">I202</f>
        <v>0</v>
      </c>
      <c r="D203" s="21" t="n">
        <f aca="false">ROUND(C203*'Inputs &amp; Summary'!$B$13,2)</f>
        <v>0</v>
      </c>
      <c r="E203" s="21" t="n">
        <f aca="false">IF(C203&lt;=0,0,MIN(C203+D203,'Inputs &amp; Summary'!$B$14))</f>
        <v>0</v>
      </c>
      <c r="F203" s="21" t="n">
        <f aca="false">IF(C203&lt;=0,0,'Inputs &amp; Summary'!$B$8)</f>
        <v>0</v>
      </c>
      <c r="G203" s="21" t="n">
        <f aca="false">MIN(C203+D203,E203+F203)</f>
        <v>0</v>
      </c>
      <c r="H203" s="21" t="n">
        <f aca="false">G203-D203</f>
        <v>0</v>
      </c>
      <c r="I203" s="21" t="n">
        <f aca="false">ROUND(MAX(0,C203+D203-G203),2)</f>
        <v>0</v>
      </c>
    </row>
    <row r="204" customFormat="false" ht="15" hidden="false" customHeight="false" outlineLevel="0" collapsed="false">
      <c r="A204" s="19" t="n">
        <v>203</v>
      </c>
      <c r="B204" s="20" t="n">
        <f aca="false">EDATE(B203,1)</f>
        <v>52383</v>
      </c>
      <c r="C204" s="21" t="n">
        <f aca="false">I203</f>
        <v>0</v>
      </c>
      <c r="D204" s="21" t="n">
        <f aca="false">ROUND(C204*'Inputs &amp; Summary'!$B$13,2)</f>
        <v>0</v>
      </c>
      <c r="E204" s="21" t="n">
        <f aca="false">IF(C204&lt;=0,0,MIN(C204+D204,'Inputs &amp; Summary'!$B$14))</f>
        <v>0</v>
      </c>
      <c r="F204" s="21" t="n">
        <f aca="false">IF(C204&lt;=0,0,'Inputs &amp; Summary'!$B$8)</f>
        <v>0</v>
      </c>
      <c r="G204" s="21" t="n">
        <f aca="false">MIN(C204+D204,E204+F204)</f>
        <v>0</v>
      </c>
      <c r="H204" s="21" t="n">
        <f aca="false">G204-D204</f>
        <v>0</v>
      </c>
      <c r="I204" s="21" t="n">
        <f aca="false">ROUND(MAX(0,C204+D204-G204),2)</f>
        <v>0</v>
      </c>
    </row>
    <row r="205" customFormat="false" ht="15" hidden="false" customHeight="false" outlineLevel="0" collapsed="false">
      <c r="A205" s="19" t="n">
        <v>204</v>
      </c>
      <c r="B205" s="20" t="n">
        <f aca="false">EDATE(B204,1)</f>
        <v>52413</v>
      </c>
      <c r="C205" s="21" t="n">
        <f aca="false">I204</f>
        <v>0</v>
      </c>
      <c r="D205" s="21" t="n">
        <f aca="false">ROUND(C205*'Inputs &amp; Summary'!$B$13,2)</f>
        <v>0</v>
      </c>
      <c r="E205" s="21" t="n">
        <f aca="false">IF(C205&lt;=0,0,MIN(C205+D205,'Inputs &amp; Summary'!$B$14))</f>
        <v>0</v>
      </c>
      <c r="F205" s="21" t="n">
        <f aca="false">IF(C205&lt;=0,0,'Inputs &amp; Summary'!$B$8)</f>
        <v>0</v>
      </c>
      <c r="G205" s="21" t="n">
        <f aca="false">MIN(C205+D205,E205+F205)</f>
        <v>0</v>
      </c>
      <c r="H205" s="21" t="n">
        <f aca="false">G205-D205</f>
        <v>0</v>
      </c>
      <c r="I205" s="21" t="n">
        <f aca="false">ROUND(MAX(0,C205+D205-G205),2)</f>
        <v>0</v>
      </c>
    </row>
    <row r="206" customFormat="false" ht="15" hidden="false" customHeight="false" outlineLevel="0" collapsed="false">
      <c r="A206" s="19" t="n">
        <v>205</v>
      </c>
      <c r="B206" s="20" t="n">
        <f aca="false">EDATE(B205,1)</f>
        <v>52444</v>
      </c>
      <c r="C206" s="21" t="n">
        <f aca="false">I205</f>
        <v>0</v>
      </c>
      <c r="D206" s="21" t="n">
        <f aca="false">ROUND(C206*'Inputs &amp; Summary'!$B$13,2)</f>
        <v>0</v>
      </c>
      <c r="E206" s="21" t="n">
        <f aca="false">IF(C206&lt;=0,0,MIN(C206+D206,'Inputs &amp; Summary'!$B$14))</f>
        <v>0</v>
      </c>
      <c r="F206" s="21" t="n">
        <f aca="false">IF(C206&lt;=0,0,'Inputs &amp; Summary'!$B$8)</f>
        <v>0</v>
      </c>
      <c r="G206" s="21" t="n">
        <f aca="false">MIN(C206+D206,E206+F206)</f>
        <v>0</v>
      </c>
      <c r="H206" s="21" t="n">
        <f aca="false">G206-D206</f>
        <v>0</v>
      </c>
      <c r="I206" s="21" t="n">
        <f aca="false">ROUND(MAX(0,C206+D206-G206),2)</f>
        <v>0</v>
      </c>
    </row>
    <row r="207" customFormat="false" ht="15" hidden="false" customHeight="false" outlineLevel="0" collapsed="false">
      <c r="A207" s="19" t="n">
        <v>206</v>
      </c>
      <c r="B207" s="20" t="n">
        <f aca="false">EDATE(B206,1)</f>
        <v>52475</v>
      </c>
      <c r="C207" s="21" t="n">
        <f aca="false">I206</f>
        <v>0</v>
      </c>
      <c r="D207" s="21" t="n">
        <f aca="false">ROUND(C207*'Inputs &amp; Summary'!$B$13,2)</f>
        <v>0</v>
      </c>
      <c r="E207" s="21" t="n">
        <f aca="false">IF(C207&lt;=0,0,MIN(C207+D207,'Inputs &amp; Summary'!$B$14))</f>
        <v>0</v>
      </c>
      <c r="F207" s="21" t="n">
        <f aca="false">IF(C207&lt;=0,0,'Inputs &amp; Summary'!$B$8)</f>
        <v>0</v>
      </c>
      <c r="G207" s="21" t="n">
        <f aca="false">MIN(C207+D207,E207+F207)</f>
        <v>0</v>
      </c>
      <c r="H207" s="21" t="n">
        <f aca="false">G207-D207</f>
        <v>0</v>
      </c>
      <c r="I207" s="21" t="n">
        <f aca="false">ROUND(MAX(0,C207+D207-G207),2)</f>
        <v>0</v>
      </c>
    </row>
    <row r="208" customFormat="false" ht="15" hidden="false" customHeight="false" outlineLevel="0" collapsed="false">
      <c r="A208" s="19" t="n">
        <v>207</v>
      </c>
      <c r="B208" s="20" t="n">
        <f aca="false">EDATE(B207,1)</f>
        <v>52505</v>
      </c>
      <c r="C208" s="21" t="n">
        <f aca="false">I207</f>
        <v>0</v>
      </c>
      <c r="D208" s="21" t="n">
        <f aca="false">ROUND(C208*'Inputs &amp; Summary'!$B$13,2)</f>
        <v>0</v>
      </c>
      <c r="E208" s="21" t="n">
        <f aca="false">IF(C208&lt;=0,0,MIN(C208+D208,'Inputs &amp; Summary'!$B$14))</f>
        <v>0</v>
      </c>
      <c r="F208" s="21" t="n">
        <f aca="false">IF(C208&lt;=0,0,'Inputs &amp; Summary'!$B$8)</f>
        <v>0</v>
      </c>
      <c r="G208" s="21" t="n">
        <f aca="false">MIN(C208+D208,E208+F208)</f>
        <v>0</v>
      </c>
      <c r="H208" s="21" t="n">
        <f aca="false">G208-D208</f>
        <v>0</v>
      </c>
      <c r="I208" s="21" t="n">
        <f aca="false">ROUND(MAX(0,C208+D208-G208),2)</f>
        <v>0</v>
      </c>
    </row>
    <row r="209" customFormat="false" ht="15" hidden="false" customHeight="false" outlineLevel="0" collapsed="false">
      <c r="A209" s="19" t="n">
        <v>208</v>
      </c>
      <c r="B209" s="20" t="n">
        <f aca="false">EDATE(B208,1)</f>
        <v>52536</v>
      </c>
      <c r="C209" s="21" t="n">
        <f aca="false">I208</f>
        <v>0</v>
      </c>
      <c r="D209" s="21" t="n">
        <f aca="false">ROUND(C209*'Inputs &amp; Summary'!$B$13,2)</f>
        <v>0</v>
      </c>
      <c r="E209" s="21" t="n">
        <f aca="false">IF(C209&lt;=0,0,MIN(C209+D209,'Inputs &amp; Summary'!$B$14))</f>
        <v>0</v>
      </c>
      <c r="F209" s="21" t="n">
        <f aca="false">IF(C209&lt;=0,0,'Inputs &amp; Summary'!$B$8)</f>
        <v>0</v>
      </c>
      <c r="G209" s="21" t="n">
        <f aca="false">MIN(C209+D209,E209+F209)</f>
        <v>0</v>
      </c>
      <c r="H209" s="21" t="n">
        <f aca="false">G209-D209</f>
        <v>0</v>
      </c>
      <c r="I209" s="21" t="n">
        <f aca="false">ROUND(MAX(0,C209+D209-G209),2)</f>
        <v>0</v>
      </c>
    </row>
    <row r="210" customFormat="false" ht="15" hidden="false" customHeight="false" outlineLevel="0" collapsed="false">
      <c r="A210" s="19" t="n">
        <v>209</v>
      </c>
      <c r="B210" s="20" t="n">
        <f aca="false">EDATE(B209,1)</f>
        <v>52566</v>
      </c>
      <c r="C210" s="21" t="n">
        <f aca="false">I209</f>
        <v>0</v>
      </c>
      <c r="D210" s="21" t="n">
        <f aca="false">ROUND(C210*'Inputs &amp; Summary'!$B$13,2)</f>
        <v>0</v>
      </c>
      <c r="E210" s="21" t="n">
        <f aca="false">IF(C210&lt;=0,0,MIN(C210+D210,'Inputs &amp; Summary'!$B$14))</f>
        <v>0</v>
      </c>
      <c r="F210" s="21" t="n">
        <f aca="false">IF(C210&lt;=0,0,'Inputs &amp; Summary'!$B$8)</f>
        <v>0</v>
      </c>
      <c r="G210" s="21" t="n">
        <f aca="false">MIN(C210+D210,E210+F210)</f>
        <v>0</v>
      </c>
      <c r="H210" s="21" t="n">
        <f aca="false">G210-D210</f>
        <v>0</v>
      </c>
      <c r="I210" s="21" t="n">
        <f aca="false">ROUND(MAX(0,C210+D210-G210),2)</f>
        <v>0</v>
      </c>
    </row>
    <row r="211" customFormat="false" ht="15" hidden="false" customHeight="false" outlineLevel="0" collapsed="false">
      <c r="A211" s="19" t="n">
        <v>210</v>
      </c>
      <c r="B211" s="20" t="n">
        <f aca="false">EDATE(B210,1)</f>
        <v>52597</v>
      </c>
      <c r="C211" s="21" t="n">
        <f aca="false">I210</f>
        <v>0</v>
      </c>
      <c r="D211" s="21" t="n">
        <f aca="false">ROUND(C211*'Inputs &amp; Summary'!$B$13,2)</f>
        <v>0</v>
      </c>
      <c r="E211" s="21" t="n">
        <f aca="false">IF(C211&lt;=0,0,MIN(C211+D211,'Inputs &amp; Summary'!$B$14))</f>
        <v>0</v>
      </c>
      <c r="F211" s="21" t="n">
        <f aca="false">IF(C211&lt;=0,0,'Inputs &amp; Summary'!$B$8)</f>
        <v>0</v>
      </c>
      <c r="G211" s="21" t="n">
        <f aca="false">MIN(C211+D211,E211+F211)</f>
        <v>0</v>
      </c>
      <c r="H211" s="21" t="n">
        <f aca="false">G211-D211</f>
        <v>0</v>
      </c>
      <c r="I211" s="21" t="n">
        <f aca="false">ROUND(MAX(0,C211+D211-G211),2)</f>
        <v>0</v>
      </c>
    </row>
    <row r="212" customFormat="false" ht="15" hidden="false" customHeight="false" outlineLevel="0" collapsed="false">
      <c r="A212" s="19" t="n">
        <v>211</v>
      </c>
      <c r="B212" s="20" t="n">
        <f aca="false">EDATE(B211,1)</f>
        <v>52628</v>
      </c>
      <c r="C212" s="21" t="n">
        <f aca="false">I211</f>
        <v>0</v>
      </c>
      <c r="D212" s="21" t="n">
        <f aca="false">ROUND(C212*'Inputs &amp; Summary'!$B$13,2)</f>
        <v>0</v>
      </c>
      <c r="E212" s="21" t="n">
        <f aca="false">IF(C212&lt;=0,0,MIN(C212+D212,'Inputs &amp; Summary'!$B$14))</f>
        <v>0</v>
      </c>
      <c r="F212" s="21" t="n">
        <f aca="false">IF(C212&lt;=0,0,'Inputs &amp; Summary'!$B$8)</f>
        <v>0</v>
      </c>
      <c r="G212" s="21" t="n">
        <f aca="false">MIN(C212+D212,E212+F212)</f>
        <v>0</v>
      </c>
      <c r="H212" s="21" t="n">
        <f aca="false">G212-D212</f>
        <v>0</v>
      </c>
      <c r="I212" s="21" t="n">
        <f aca="false">ROUND(MAX(0,C212+D212-G212),2)</f>
        <v>0</v>
      </c>
    </row>
    <row r="213" customFormat="false" ht="15" hidden="false" customHeight="false" outlineLevel="0" collapsed="false">
      <c r="A213" s="19" t="n">
        <v>212</v>
      </c>
      <c r="B213" s="20" t="n">
        <f aca="false">EDATE(B212,1)</f>
        <v>52657</v>
      </c>
      <c r="C213" s="21" t="n">
        <f aca="false">I212</f>
        <v>0</v>
      </c>
      <c r="D213" s="21" t="n">
        <f aca="false">ROUND(C213*'Inputs &amp; Summary'!$B$13,2)</f>
        <v>0</v>
      </c>
      <c r="E213" s="21" t="n">
        <f aca="false">IF(C213&lt;=0,0,MIN(C213+D213,'Inputs &amp; Summary'!$B$14))</f>
        <v>0</v>
      </c>
      <c r="F213" s="21" t="n">
        <f aca="false">IF(C213&lt;=0,0,'Inputs &amp; Summary'!$B$8)</f>
        <v>0</v>
      </c>
      <c r="G213" s="21" t="n">
        <f aca="false">MIN(C213+D213,E213+F213)</f>
        <v>0</v>
      </c>
      <c r="H213" s="21" t="n">
        <f aca="false">G213-D213</f>
        <v>0</v>
      </c>
      <c r="I213" s="21" t="n">
        <f aca="false">ROUND(MAX(0,C213+D213-G213),2)</f>
        <v>0</v>
      </c>
    </row>
    <row r="214" customFormat="false" ht="15" hidden="false" customHeight="false" outlineLevel="0" collapsed="false">
      <c r="A214" s="19" t="n">
        <v>213</v>
      </c>
      <c r="B214" s="20" t="n">
        <f aca="false">EDATE(B213,1)</f>
        <v>52688</v>
      </c>
      <c r="C214" s="21" t="n">
        <f aca="false">I213</f>
        <v>0</v>
      </c>
      <c r="D214" s="21" t="n">
        <f aca="false">ROUND(C214*'Inputs &amp; Summary'!$B$13,2)</f>
        <v>0</v>
      </c>
      <c r="E214" s="21" t="n">
        <f aca="false">IF(C214&lt;=0,0,MIN(C214+D214,'Inputs &amp; Summary'!$B$14))</f>
        <v>0</v>
      </c>
      <c r="F214" s="21" t="n">
        <f aca="false">IF(C214&lt;=0,0,'Inputs &amp; Summary'!$B$8)</f>
        <v>0</v>
      </c>
      <c r="G214" s="21" t="n">
        <f aca="false">MIN(C214+D214,E214+F214)</f>
        <v>0</v>
      </c>
      <c r="H214" s="21" t="n">
        <f aca="false">G214-D214</f>
        <v>0</v>
      </c>
      <c r="I214" s="21" t="n">
        <f aca="false">ROUND(MAX(0,C214+D214-G214),2)</f>
        <v>0</v>
      </c>
    </row>
    <row r="215" customFormat="false" ht="15" hidden="false" customHeight="false" outlineLevel="0" collapsed="false">
      <c r="A215" s="19" t="n">
        <v>214</v>
      </c>
      <c r="B215" s="20" t="n">
        <f aca="false">EDATE(B214,1)</f>
        <v>52718</v>
      </c>
      <c r="C215" s="21" t="n">
        <f aca="false">I214</f>
        <v>0</v>
      </c>
      <c r="D215" s="21" t="n">
        <f aca="false">ROUND(C215*'Inputs &amp; Summary'!$B$13,2)</f>
        <v>0</v>
      </c>
      <c r="E215" s="21" t="n">
        <f aca="false">IF(C215&lt;=0,0,MIN(C215+D215,'Inputs &amp; Summary'!$B$14))</f>
        <v>0</v>
      </c>
      <c r="F215" s="21" t="n">
        <f aca="false">IF(C215&lt;=0,0,'Inputs &amp; Summary'!$B$8)</f>
        <v>0</v>
      </c>
      <c r="G215" s="21" t="n">
        <f aca="false">MIN(C215+D215,E215+F215)</f>
        <v>0</v>
      </c>
      <c r="H215" s="21" t="n">
        <f aca="false">G215-D215</f>
        <v>0</v>
      </c>
      <c r="I215" s="21" t="n">
        <f aca="false">ROUND(MAX(0,C215+D215-G215),2)</f>
        <v>0</v>
      </c>
    </row>
    <row r="216" customFormat="false" ht="15" hidden="false" customHeight="false" outlineLevel="0" collapsed="false">
      <c r="A216" s="19" t="n">
        <v>215</v>
      </c>
      <c r="B216" s="20" t="n">
        <f aca="false">EDATE(B215,1)</f>
        <v>52749</v>
      </c>
      <c r="C216" s="21" t="n">
        <f aca="false">I215</f>
        <v>0</v>
      </c>
      <c r="D216" s="21" t="n">
        <f aca="false">ROUND(C216*'Inputs &amp; Summary'!$B$13,2)</f>
        <v>0</v>
      </c>
      <c r="E216" s="21" t="n">
        <f aca="false">IF(C216&lt;=0,0,MIN(C216+D216,'Inputs &amp; Summary'!$B$14))</f>
        <v>0</v>
      </c>
      <c r="F216" s="21" t="n">
        <f aca="false">IF(C216&lt;=0,0,'Inputs &amp; Summary'!$B$8)</f>
        <v>0</v>
      </c>
      <c r="G216" s="21" t="n">
        <f aca="false">MIN(C216+D216,E216+F216)</f>
        <v>0</v>
      </c>
      <c r="H216" s="21" t="n">
        <f aca="false">G216-D216</f>
        <v>0</v>
      </c>
      <c r="I216" s="21" t="n">
        <f aca="false">ROUND(MAX(0,C216+D216-G216),2)</f>
        <v>0</v>
      </c>
    </row>
    <row r="217" customFormat="false" ht="15" hidden="false" customHeight="false" outlineLevel="0" collapsed="false">
      <c r="A217" s="19" t="n">
        <v>216</v>
      </c>
      <c r="B217" s="20" t="n">
        <f aca="false">EDATE(B216,1)</f>
        <v>52779</v>
      </c>
      <c r="C217" s="21" t="n">
        <f aca="false">I216</f>
        <v>0</v>
      </c>
      <c r="D217" s="21" t="n">
        <f aca="false">ROUND(C217*'Inputs &amp; Summary'!$B$13,2)</f>
        <v>0</v>
      </c>
      <c r="E217" s="21" t="n">
        <f aca="false">IF(C217&lt;=0,0,MIN(C217+D217,'Inputs &amp; Summary'!$B$14))</f>
        <v>0</v>
      </c>
      <c r="F217" s="21" t="n">
        <f aca="false">IF(C217&lt;=0,0,'Inputs &amp; Summary'!$B$8)</f>
        <v>0</v>
      </c>
      <c r="G217" s="21" t="n">
        <f aca="false">MIN(C217+D217,E217+F217)</f>
        <v>0</v>
      </c>
      <c r="H217" s="21" t="n">
        <f aca="false">G217-D217</f>
        <v>0</v>
      </c>
      <c r="I217" s="21" t="n">
        <f aca="false">ROUND(MAX(0,C217+D217-G217),2)</f>
        <v>0</v>
      </c>
    </row>
    <row r="218" customFormat="false" ht="15" hidden="false" customHeight="false" outlineLevel="0" collapsed="false">
      <c r="A218" s="19" t="n">
        <v>217</v>
      </c>
      <c r="B218" s="20" t="n">
        <f aca="false">EDATE(B217,1)</f>
        <v>52810</v>
      </c>
      <c r="C218" s="21" t="n">
        <f aca="false">I217</f>
        <v>0</v>
      </c>
      <c r="D218" s="21" t="n">
        <f aca="false">ROUND(C218*'Inputs &amp; Summary'!$B$13,2)</f>
        <v>0</v>
      </c>
      <c r="E218" s="21" t="n">
        <f aca="false">IF(C218&lt;=0,0,MIN(C218+D218,'Inputs &amp; Summary'!$B$14))</f>
        <v>0</v>
      </c>
      <c r="F218" s="21" t="n">
        <f aca="false">IF(C218&lt;=0,0,'Inputs &amp; Summary'!$B$8)</f>
        <v>0</v>
      </c>
      <c r="G218" s="21" t="n">
        <f aca="false">MIN(C218+D218,E218+F218)</f>
        <v>0</v>
      </c>
      <c r="H218" s="21" t="n">
        <f aca="false">G218-D218</f>
        <v>0</v>
      </c>
      <c r="I218" s="21" t="n">
        <f aca="false">ROUND(MAX(0,C218+D218-G218),2)</f>
        <v>0</v>
      </c>
    </row>
    <row r="219" customFormat="false" ht="15" hidden="false" customHeight="false" outlineLevel="0" collapsed="false">
      <c r="A219" s="19" t="n">
        <v>218</v>
      </c>
      <c r="B219" s="20" t="n">
        <f aca="false">EDATE(B218,1)</f>
        <v>52841</v>
      </c>
      <c r="C219" s="21" t="n">
        <f aca="false">I218</f>
        <v>0</v>
      </c>
      <c r="D219" s="21" t="n">
        <f aca="false">ROUND(C219*'Inputs &amp; Summary'!$B$13,2)</f>
        <v>0</v>
      </c>
      <c r="E219" s="21" t="n">
        <f aca="false">IF(C219&lt;=0,0,MIN(C219+D219,'Inputs &amp; Summary'!$B$14))</f>
        <v>0</v>
      </c>
      <c r="F219" s="21" t="n">
        <f aca="false">IF(C219&lt;=0,0,'Inputs &amp; Summary'!$B$8)</f>
        <v>0</v>
      </c>
      <c r="G219" s="21" t="n">
        <f aca="false">MIN(C219+D219,E219+F219)</f>
        <v>0</v>
      </c>
      <c r="H219" s="21" t="n">
        <f aca="false">G219-D219</f>
        <v>0</v>
      </c>
      <c r="I219" s="21" t="n">
        <f aca="false">ROUND(MAX(0,C219+D219-G219),2)</f>
        <v>0</v>
      </c>
    </row>
    <row r="220" customFormat="false" ht="15" hidden="false" customHeight="false" outlineLevel="0" collapsed="false">
      <c r="A220" s="19" t="n">
        <v>219</v>
      </c>
      <c r="B220" s="20" t="n">
        <f aca="false">EDATE(B219,1)</f>
        <v>52871</v>
      </c>
      <c r="C220" s="21" t="n">
        <f aca="false">I219</f>
        <v>0</v>
      </c>
      <c r="D220" s="21" t="n">
        <f aca="false">ROUND(C220*'Inputs &amp; Summary'!$B$13,2)</f>
        <v>0</v>
      </c>
      <c r="E220" s="21" t="n">
        <f aca="false">IF(C220&lt;=0,0,MIN(C220+D220,'Inputs &amp; Summary'!$B$14))</f>
        <v>0</v>
      </c>
      <c r="F220" s="21" t="n">
        <f aca="false">IF(C220&lt;=0,0,'Inputs &amp; Summary'!$B$8)</f>
        <v>0</v>
      </c>
      <c r="G220" s="21" t="n">
        <f aca="false">MIN(C220+D220,E220+F220)</f>
        <v>0</v>
      </c>
      <c r="H220" s="21" t="n">
        <f aca="false">G220-D220</f>
        <v>0</v>
      </c>
      <c r="I220" s="21" t="n">
        <f aca="false">ROUND(MAX(0,C220+D220-G220),2)</f>
        <v>0</v>
      </c>
    </row>
    <row r="221" customFormat="false" ht="15" hidden="false" customHeight="false" outlineLevel="0" collapsed="false">
      <c r="A221" s="19" t="n">
        <v>220</v>
      </c>
      <c r="B221" s="20" t="n">
        <f aca="false">EDATE(B220,1)</f>
        <v>52902</v>
      </c>
      <c r="C221" s="21" t="n">
        <f aca="false">I220</f>
        <v>0</v>
      </c>
      <c r="D221" s="21" t="n">
        <f aca="false">ROUND(C221*'Inputs &amp; Summary'!$B$13,2)</f>
        <v>0</v>
      </c>
      <c r="E221" s="21" t="n">
        <f aca="false">IF(C221&lt;=0,0,MIN(C221+D221,'Inputs &amp; Summary'!$B$14))</f>
        <v>0</v>
      </c>
      <c r="F221" s="21" t="n">
        <f aca="false">IF(C221&lt;=0,0,'Inputs &amp; Summary'!$B$8)</f>
        <v>0</v>
      </c>
      <c r="G221" s="21" t="n">
        <f aca="false">MIN(C221+D221,E221+F221)</f>
        <v>0</v>
      </c>
      <c r="H221" s="21" t="n">
        <f aca="false">G221-D221</f>
        <v>0</v>
      </c>
      <c r="I221" s="21" t="n">
        <f aca="false">ROUND(MAX(0,C221+D221-G221),2)</f>
        <v>0</v>
      </c>
    </row>
    <row r="222" customFormat="false" ht="15" hidden="false" customHeight="false" outlineLevel="0" collapsed="false">
      <c r="A222" s="19" t="n">
        <v>221</v>
      </c>
      <c r="B222" s="20" t="n">
        <f aca="false">EDATE(B221,1)</f>
        <v>52932</v>
      </c>
      <c r="C222" s="21" t="n">
        <f aca="false">I221</f>
        <v>0</v>
      </c>
      <c r="D222" s="21" t="n">
        <f aca="false">ROUND(C222*'Inputs &amp; Summary'!$B$13,2)</f>
        <v>0</v>
      </c>
      <c r="E222" s="21" t="n">
        <f aca="false">IF(C222&lt;=0,0,MIN(C222+D222,'Inputs &amp; Summary'!$B$14))</f>
        <v>0</v>
      </c>
      <c r="F222" s="21" t="n">
        <f aca="false">IF(C222&lt;=0,0,'Inputs &amp; Summary'!$B$8)</f>
        <v>0</v>
      </c>
      <c r="G222" s="21" t="n">
        <f aca="false">MIN(C222+D222,E222+F222)</f>
        <v>0</v>
      </c>
      <c r="H222" s="21" t="n">
        <f aca="false">G222-D222</f>
        <v>0</v>
      </c>
      <c r="I222" s="21" t="n">
        <f aca="false">ROUND(MAX(0,C222+D222-G222),2)</f>
        <v>0</v>
      </c>
    </row>
    <row r="223" customFormat="false" ht="15" hidden="false" customHeight="false" outlineLevel="0" collapsed="false">
      <c r="A223" s="19" t="n">
        <v>222</v>
      </c>
      <c r="B223" s="20" t="n">
        <f aca="false">EDATE(B222,1)</f>
        <v>52963</v>
      </c>
      <c r="C223" s="21" t="n">
        <f aca="false">I222</f>
        <v>0</v>
      </c>
      <c r="D223" s="21" t="n">
        <f aca="false">ROUND(C223*'Inputs &amp; Summary'!$B$13,2)</f>
        <v>0</v>
      </c>
      <c r="E223" s="21" t="n">
        <f aca="false">IF(C223&lt;=0,0,MIN(C223+D223,'Inputs &amp; Summary'!$B$14))</f>
        <v>0</v>
      </c>
      <c r="F223" s="21" t="n">
        <f aca="false">IF(C223&lt;=0,0,'Inputs &amp; Summary'!$B$8)</f>
        <v>0</v>
      </c>
      <c r="G223" s="21" t="n">
        <f aca="false">MIN(C223+D223,E223+F223)</f>
        <v>0</v>
      </c>
      <c r="H223" s="21" t="n">
        <f aca="false">G223-D223</f>
        <v>0</v>
      </c>
      <c r="I223" s="21" t="n">
        <f aca="false">ROUND(MAX(0,C223+D223-G223),2)</f>
        <v>0</v>
      </c>
    </row>
    <row r="224" customFormat="false" ht="15" hidden="false" customHeight="false" outlineLevel="0" collapsed="false">
      <c r="A224" s="19" t="n">
        <v>223</v>
      </c>
      <c r="B224" s="20" t="n">
        <f aca="false">EDATE(B223,1)</f>
        <v>52994</v>
      </c>
      <c r="C224" s="21" t="n">
        <f aca="false">I223</f>
        <v>0</v>
      </c>
      <c r="D224" s="21" t="n">
        <f aca="false">ROUND(C224*'Inputs &amp; Summary'!$B$13,2)</f>
        <v>0</v>
      </c>
      <c r="E224" s="21" t="n">
        <f aca="false">IF(C224&lt;=0,0,MIN(C224+D224,'Inputs &amp; Summary'!$B$14))</f>
        <v>0</v>
      </c>
      <c r="F224" s="21" t="n">
        <f aca="false">IF(C224&lt;=0,0,'Inputs &amp; Summary'!$B$8)</f>
        <v>0</v>
      </c>
      <c r="G224" s="21" t="n">
        <f aca="false">MIN(C224+D224,E224+F224)</f>
        <v>0</v>
      </c>
      <c r="H224" s="21" t="n">
        <f aca="false">G224-D224</f>
        <v>0</v>
      </c>
      <c r="I224" s="21" t="n">
        <f aca="false">ROUND(MAX(0,C224+D224-G224),2)</f>
        <v>0</v>
      </c>
    </row>
    <row r="225" customFormat="false" ht="15" hidden="false" customHeight="false" outlineLevel="0" collapsed="false">
      <c r="A225" s="19" t="n">
        <v>224</v>
      </c>
      <c r="B225" s="20" t="n">
        <f aca="false">EDATE(B224,1)</f>
        <v>53022</v>
      </c>
      <c r="C225" s="21" t="n">
        <f aca="false">I224</f>
        <v>0</v>
      </c>
      <c r="D225" s="21" t="n">
        <f aca="false">ROUND(C225*'Inputs &amp; Summary'!$B$13,2)</f>
        <v>0</v>
      </c>
      <c r="E225" s="21" t="n">
        <f aca="false">IF(C225&lt;=0,0,MIN(C225+D225,'Inputs &amp; Summary'!$B$14))</f>
        <v>0</v>
      </c>
      <c r="F225" s="21" t="n">
        <f aca="false">IF(C225&lt;=0,0,'Inputs &amp; Summary'!$B$8)</f>
        <v>0</v>
      </c>
      <c r="G225" s="21" t="n">
        <f aca="false">MIN(C225+D225,E225+F225)</f>
        <v>0</v>
      </c>
      <c r="H225" s="21" t="n">
        <f aca="false">G225-D225</f>
        <v>0</v>
      </c>
      <c r="I225" s="21" t="n">
        <f aca="false">ROUND(MAX(0,C225+D225-G225),2)</f>
        <v>0</v>
      </c>
    </row>
    <row r="226" customFormat="false" ht="15" hidden="false" customHeight="false" outlineLevel="0" collapsed="false">
      <c r="A226" s="19" t="n">
        <v>225</v>
      </c>
      <c r="B226" s="20" t="n">
        <f aca="false">EDATE(B225,1)</f>
        <v>53053</v>
      </c>
      <c r="C226" s="21" t="n">
        <f aca="false">I225</f>
        <v>0</v>
      </c>
      <c r="D226" s="21" t="n">
        <f aca="false">ROUND(C226*'Inputs &amp; Summary'!$B$13,2)</f>
        <v>0</v>
      </c>
      <c r="E226" s="21" t="n">
        <f aca="false">IF(C226&lt;=0,0,MIN(C226+D226,'Inputs &amp; Summary'!$B$14))</f>
        <v>0</v>
      </c>
      <c r="F226" s="21" t="n">
        <f aca="false">IF(C226&lt;=0,0,'Inputs &amp; Summary'!$B$8)</f>
        <v>0</v>
      </c>
      <c r="G226" s="21" t="n">
        <f aca="false">MIN(C226+D226,E226+F226)</f>
        <v>0</v>
      </c>
      <c r="H226" s="21" t="n">
        <f aca="false">G226-D226</f>
        <v>0</v>
      </c>
      <c r="I226" s="21" t="n">
        <f aca="false">ROUND(MAX(0,C226+D226-G226),2)</f>
        <v>0</v>
      </c>
    </row>
    <row r="227" customFormat="false" ht="15" hidden="false" customHeight="false" outlineLevel="0" collapsed="false">
      <c r="A227" s="19" t="n">
        <v>226</v>
      </c>
      <c r="B227" s="20" t="n">
        <f aca="false">EDATE(B226,1)</f>
        <v>53083</v>
      </c>
      <c r="C227" s="21" t="n">
        <f aca="false">I226</f>
        <v>0</v>
      </c>
      <c r="D227" s="21" t="n">
        <f aca="false">ROUND(C227*'Inputs &amp; Summary'!$B$13,2)</f>
        <v>0</v>
      </c>
      <c r="E227" s="21" t="n">
        <f aca="false">IF(C227&lt;=0,0,MIN(C227+D227,'Inputs &amp; Summary'!$B$14))</f>
        <v>0</v>
      </c>
      <c r="F227" s="21" t="n">
        <f aca="false">IF(C227&lt;=0,0,'Inputs &amp; Summary'!$B$8)</f>
        <v>0</v>
      </c>
      <c r="G227" s="21" t="n">
        <f aca="false">MIN(C227+D227,E227+F227)</f>
        <v>0</v>
      </c>
      <c r="H227" s="21" t="n">
        <f aca="false">G227-D227</f>
        <v>0</v>
      </c>
      <c r="I227" s="21" t="n">
        <f aca="false">ROUND(MAX(0,C227+D227-G227),2)</f>
        <v>0</v>
      </c>
    </row>
    <row r="228" customFormat="false" ht="15" hidden="false" customHeight="false" outlineLevel="0" collapsed="false">
      <c r="A228" s="19" t="n">
        <v>227</v>
      </c>
      <c r="B228" s="20" t="n">
        <f aca="false">EDATE(B227,1)</f>
        <v>53114</v>
      </c>
      <c r="C228" s="21" t="n">
        <f aca="false">I227</f>
        <v>0</v>
      </c>
      <c r="D228" s="21" t="n">
        <f aca="false">ROUND(C228*'Inputs &amp; Summary'!$B$13,2)</f>
        <v>0</v>
      </c>
      <c r="E228" s="21" t="n">
        <f aca="false">IF(C228&lt;=0,0,MIN(C228+D228,'Inputs &amp; Summary'!$B$14))</f>
        <v>0</v>
      </c>
      <c r="F228" s="21" t="n">
        <f aca="false">IF(C228&lt;=0,0,'Inputs &amp; Summary'!$B$8)</f>
        <v>0</v>
      </c>
      <c r="G228" s="21" t="n">
        <f aca="false">MIN(C228+D228,E228+F228)</f>
        <v>0</v>
      </c>
      <c r="H228" s="21" t="n">
        <f aca="false">G228-D228</f>
        <v>0</v>
      </c>
      <c r="I228" s="21" t="n">
        <f aca="false">ROUND(MAX(0,C228+D228-G228),2)</f>
        <v>0</v>
      </c>
    </row>
    <row r="229" customFormat="false" ht="15" hidden="false" customHeight="false" outlineLevel="0" collapsed="false">
      <c r="A229" s="19" t="n">
        <v>228</v>
      </c>
      <c r="B229" s="20" t="n">
        <f aca="false">EDATE(B228,1)</f>
        <v>53144</v>
      </c>
      <c r="C229" s="21" t="n">
        <f aca="false">I228</f>
        <v>0</v>
      </c>
      <c r="D229" s="21" t="n">
        <f aca="false">ROUND(C229*'Inputs &amp; Summary'!$B$13,2)</f>
        <v>0</v>
      </c>
      <c r="E229" s="21" t="n">
        <f aca="false">IF(C229&lt;=0,0,MIN(C229+D229,'Inputs &amp; Summary'!$B$14))</f>
        <v>0</v>
      </c>
      <c r="F229" s="21" t="n">
        <f aca="false">IF(C229&lt;=0,0,'Inputs &amp; Summary'!$B$8)</f>
        <v>0</v>
      </c>
      <c r="G229" s="21" t="n">
        <f aca="false">MIN(C229+D229,E229+F229)</f>
        <v>0</v>
      </c>
      <c r="H229" s="21" t="n">
        <f aca="false">G229-D229</f>
        <v>0</v>
      </c>
      <c r="I229" s="21" t="n">
        <f aca="false">ROUND(MAX(0,C229+D229-G229),2)</f>
        <v>0</v>
      </c>
    </row>
    <row r="230" customFormat="false" ht="15" hidden="false" customHeight="false" outlineLevel="0" collapsed="false">
      <c r="A230" s="19" t="n">
        <v>229</v>
      </c>
      <c r="B230" s="20" t="n">
        <f aca="false">EDATE(B229,1)</f>
        <v>53175</v>
      </c>
      <c r="C230" s="21" t="n">
        <f aca="false">I229</f>
        <v>0</v>
      </c>
      <c r="D230" s="21" t="n">
        <f aca="false">ROUND(C230*'Inputs &amp; Summary'!$B$13,2)</f>
        <v>0</v>
      </c>
      <c r="E230" s="21" t="n">
        <f aca="false">IF(C230&lt;=0,0,MIN(C230+D230,'Inputs &amp; Summary'!$B$14))</f>
        <v>0</v>
      </c>
      <c r="F230" s="21" t="n">
        <f aca="false">IF(C230&lt;=0,0,'Inputs &amp; Summary'!$B$8)</f>
        <v>0</v>
      </c>
      <c r="G230" s="21" t="n">
        <f aca="false">MIN(C230+D230,E230+F230)</f>
        <v>0</v>
      </c>
      <c r="H230" s="21" t="n">
        <f aca="false">G230-D230</f>
        <v>0</v>
      </c>
      <c r="I230" s="21" t="n">
        <f aca="false">ROUND(MAX(0,C230+D230-G230),2)</f>
        <v>0</v>
      </c>
    </row>
    <row r="231" customFormat="false" ht="15" hidden="false" customHeight="false" outlineLevel="0" collapsed="false">
      <c r="A231" s="19" t="n">
        <v>230</v>
      </c>
      <c r="B231" s="20" t="n">
        <f aca="false">EDATE(B230,1)</f>
        <v>53206</v>
      </c>
      <c r="C231" s="21" t="n">
        <f aca="false">I230</f>
        <v>0</v>
      </c>
      <c r="D231" s="21" t="n">
        <f aca="false">ROUND(C231*'Inputs &amp; Summary'!$B$13,2)</f>
        <v>0</v>
      </c>
      <c r="E231" s="21" t="n">
        <f aca="false">IF(C231&lt;=0,0,MIN(C231+D231,'Inputs &amp; Summary'!$B$14))</f>
        <v>0</v>
      </c>
      <c r="F231" s="21" t="n">
        <f aca="false">IF(C231&lt;=0,0,'Inputs &amp; Summary'!$B$8)</f>
        <v>0</v>
      </c>
      <c r="G231" s="21" t="n">
        <f aca="false">MIN(C231+D231,E231+F231)</f>
        <v>0</v>
      </c>
      <c r="H231" s="21" t="n">
        <f aca="false">G231-D231</f>
        <v>0</v>
      </c>
      <c r="I231" s="21" t="n">
        <f aca="false">ROUND(MAX(0,C231+D231-G231),2)</f>
        <v>0</v>
      </c>
    </row>
    <row r="232" customFormat="false" ht="15" hidden="false" customHeight="false" outlineLevel="0" collapsed="false">
      <c r="A232" s="19" t="n">
        <v>231</v>
      </c>
      <c r="B232" s="20" t="n">
        <f aca="false">EDATE(B231,1)</f>
        <v>53236</v>
      </c>
      <c r="C232" s="21" t="n">
        <f aca="false">I231</f>
        <v>0</v>
      </c>
      <c r="D232" s="21" t="n">
        <f aca="false">ROUND(C232*'Inputs &amp; Summary'!$B$13,2)</f>
        <v>0</v>
      </c>
      <c r="E232" s="21" t="n">
        <f aca="false">IF(C232&lt;=0,0,MIN(C232+D232,'Inputs &amp; Summary'!$B$14))</f>
        <v>0</v>
      </c>
      <c r="F232" s="21" t="n">
        <f aca="false">IF(C232&lt;=0,0,'Inputs &amp; Summary'!$B$8)</f>
        <v>0</v>
      </c>
      <c r="G232" s="21" t="n">
        <f aca="false">MIN(C232+D232,E232+F232)</f>
        <v>0</v>
      </c>
      <c r="H232" s="21" t="n">
        <f aca="false">G232-D232</f>
        <v>0</v>
      </c>
      <c r="I232" s="21" t="n">
        <f aca="false">ROUND(MAX(0,C232+D232-G232),2)</f>
        <v>0</v>
      </c>
    </row>
    <row r="233" customFormat="false" ht="15" hidden="false" customHeight="false" outlineLevel="0" collapsed="false">
      <c r="A233" s="19" t="n">
        <v>232</v>
      </c>
      <c r="B233" s="20" t="n">
        <f aca="false">EDATE(B232,1)</f>
        <v>53267</v>
      </c>
      <c r="C233" s="21" t="n">
        <f aca="false">I232</f>
        <v>0</v>
      </c>
      <c r="D233" s="21" t="n">
        <f aca="false">ROUND(C233*'Inputs &amp; Summary'!$B$13,2)</f>
        <v>0</v>
      </c>
      <c r="E233" s="21" t="n">
        <f aca="false">IF(C233&lt;=0,0,MIN(C233+D233,'Inputs &amp; Summary'!$B$14))</f>
        <v>0</v>
      </c>
      <c r="F233" s="21" t="n">
        <f aca="false">IF(C233&lt;=0,0,'Inputs &amp; Summary'!$B$8)</f>
        <v>0</v>
      </c>
      <c r="G233" s="21" t="n">
        <f aca="false">MIN(C233+D233,E233+F233)</f>
        <v>0</v>
      </c>
      <c r="H233" s="21" t="n">
        <f aca="false">G233-D233</f>
        <v>0</v>
      </c>
      <c r="I233" s="21" t="n">
        <f aca="false">ROUND(MAX(0,C233+D233-G233),2)</f>
        <v>0</v>
      </c>
    </row>
    <row r="234" customFormat="false" ht="15" hidden="false" customHeight="false" outlineLevel="0" collapsed="false">
      <c r="A234" s="19" t="n">
        <v>233</v>
      </c>
      <c r="B234" s="20" t="n">
        <f aca="false">EDATE(B233,1)</f>
        <v>53297</v>
      </c>
      <c r="C234" s="21" t="n">
        <f aca="false">I233</f>
        <v>0</v>
      </c>
      <c r="D234" s="21" t="n">
        <f aca="false">ROUND(C234*'Inputs &amp; Summary'!$B$13,2)</f>
        <v>0</v>
      </c>
      <c r="E234" s="21" t="n">
        <f aca="false">IF(C234&lt;=0,0,MIN(C234+D234,'Inputs &amp; Summary'!$B$14))</f>
        <v>0</v>
      </c>
      <c r="F234" s="21" t="n">
        <f aca="false">IF(C234&lt;=0,0,'Inputs &amp; Summary'!$B$8)</f>
        <v>0</v>
      </c>
      <c r="G234" s="21" t="n">
        <f aca="false">MIN(C234+D234,E234+F234)</f>
        <v>0</v>
      </c>
      <c r="H234" s="21" t="n">
        <f aca="false">G234-D234</f>
        <v>0</v>
      </c>
      <c r="I234" s="21" t="n">
        <f aca="false">ROUND(MAX(0,C234+D234-G234),2)</f>
        <v>0</v>
      </c>
    </row>
    <row r="235" customFormat="false" ht="15" hidden="false" customHeight="false" outlineLevel="0" collapsed="false">
      <c r="A235" s="19" t="n">
        <v>234</v>
      </c>
      <c r="B235" s="20" t="n">
        <f aca="false">EDATE(B234,1)</f>
        <v>53328</v>
      </c>
      <c r="C235" s="21" t="n">
        <f aca="false">I234</f>
        <v>0</v>
      </c>
      <c r="D235" s="21" t="n">
        <f aca="false">ROUND(C235*'Inputs &amp; Summary'!$B$13,2)</f>
        <v>0</v>
      </c>
      <c r="E235" s="21" t="n">
        <f aca="false">IF(C235&lt;=0,0,MIN(C235+D235,'Inputs &amp; Summary'!$B$14))</f>
        <v>0</v>
      </c>
      <c r="F235" s="21" t="n">
        <f aca="false">IF(C235&lt;=0,0,'Inputs &amp; Summary'!$B$8)</f>
        <v>0</v>
      </c>
      <c r="G235" s="21" t="n">
        <f aca="false">MIN(C235+D235,E235+F235)</f>
        <v>0</v>
      </c>
      <c r="H235" s="21" t="n">
        <f aca="false">G235-D235</f>
        <v>0</v>
      </c>
      <c r="I235" s="21" t="n">
        <f aca="false">ROUND(MAX(0,C235+D235-G235),2)</f>
        <v>0</v>
      </c>
    </row>
    <row r="236" customFormat="false" ht="15" hidden="false" customHeight="false" outlineLevel="0" collapsed="false">
      <c r="A236" s="19" t="n">
        <v>235</v>
      </c>
      <c r="B236" s="20" t="n">
        <f aca="false">EDATE(B235,1)</f>
        <v>53359</v>
      </c>
      <c r="C236" s="21" t="n">
        <f aca="false">I235</f>
        <v>0</v>
      </c>
      <c r="D236" s="21" t="n">
        <f aca="false">ROUND(C236*'Inputs &amp; Summary'!$B$13,2)</f>
        <v>0</v>
      </c>
      <c r="E236" s="21" t="n">
        <f aca="false">IF(C236&lt;=0,0,MIN(C236+D236,'Inputs &amp; Summary'!$B$14))</f>
        <v>0</v>
      </c>
      <c r="F236" s="21" t="n">
        <f aca="false">IF(C236&lt;=0,0,'Inputs &amp; Summary'!$B$8)</f>
        <v>0</v>
      </c>
      <c r="G236" s="21" t="n">
        <f aca="false">MIN(C236+D236,E236+F236)</f>
        <v>0</v>
      </c>
      <c r="H236" s="21" t="n">
        <f aca="false">G236-D236</f>
        <v>0</v>
      </c>
      <c r="I236" s="21" t="n">
        <f aca="false">ROUND(MAX(0,C236+D236-G236),2)</f>
        <v>0</v>
      </c>
    </row>
    <row r="237" customFormat="false" ht="15" hidden="false" customHeight="false" outlineLevel="0" collapsed="false">
      <c r="A237" s="19" t="n">
        <v>236</v>
      </c>
      <c r="B237" s="20" t="n">
        <f aca="false">EDATE(B236,1)</f>
        <v>53387</v>
      </c>
      <c r="C237" s="21" t="n">
        <f aca="false">I236</f>
        <v>0</v>
      </c>
      <c r="D237" s="21" t="n">
        <f aca="false">ROUND(C237*'Inputs &amp; Summary'!$B$13,2)</f>
        <v>0</v>
      </c>
      <c r="E237" s="21" t="n">
        <f aca="false">IF(C237&lt;=0,0,MIN(C237+D237,'Inputs &amp; Summary'!$B$14))</f>
        <v>0</v>
      </c>
      <c r="F237" s="21" t="n">
        <f aca="false">IF(C237&lt;=0,0,'Inputs &amp; Summary'!$B$8)</f>
        <v>0</v>
      </c>
      <c r="G237" s="21" t="n">
        <f aca="false">MIN(C237+D237,E237+F237)</f>
        <v>0</v>
      </c>
      <c r="H237" s="21" t="n">
        <f aca="false">G237-D237</f>
        <v>0</v>
      </c>
      <c r="I237" s="21" t="n">
        <f aca="false">ROUND(MAX(0,C237+D237-G237),2)</f>
        <v>0</v>
      </c>
    </row>
    <row r="238" customFormat="false" ht="15" hidden="false" customHeight="false" outlineLevel="0" collapsed="false">
      <c r="A238" s="19" t="n">
        <v>237</v>
      </c>
      <c r="B238" s="20" t="n">
        <f aca="false">EDATE(B237,1)</f>
        <v>53418</v>
      </c>
      <c r="C238" s="21" t="n">
        <f aca="false">I237</f>
        <v>0</v>
      </c>
      <c r="D238" s="21" t="n">
        <f aca="false">ROUND(C238*'Inputs &amp; Summary'!$B$13,2)</f>
        <v>0</v>
      </c>
      <c r="E238" s="21" t="n">
        <f aca="false">IF(C238&lt;=0,0,MIN(C238+D238,'Inputs &amp; Summary'!$B$14))</f>
        <v>0</v>
      </c>
      <c r="F238" s="21" t="n">
        <f aca="false">IF(C238&lt;=0,0,'Inputs &amp; Summary'!$B$8)</f>
        <v>0</v>
      </c>
      <c r="G238" s="21" t="n">
        <f aca="false">MIN(C238+D238,E238+F238)</f>
        <v>0</v>
      </c>
      <c r="H238" s="21" t="n">
        <f aca="false">G238-D238</f>
        <v>0</v>
      </c>
      <c r="I238" s="21" t="n">
        <f aca="false">ROUND(MAX(0,C238+D238-G238),2)</f>
        <v>0</v>
      </c>
    </row>
    <row r="239" customFormat="false" ht="15" hidden="false" customHeight="false" outlineLevel="0" collapsed="false">
      <c r="A239" s="19" t="n">
        <v>238</v>
      </c>
      <c r="B239" s="20" t="n">
        <f aca="false">EDATE(B238,1)</f>
        <v>53448</v>
      </c>
      <c r="C239" s="21" t="n">
        <f aca="false">I238</f>
        <v>0</v>
      </c>
      <c r="D239" s="21" t="n">
        <f aca="false">ROUND(C239*'Inputs &amp; Summary'!$B$13,2)</f>
        <v>0</v>
      </c>
      <c r="E239" s="21" t="n">
        <f aca="false">IF(C239&lt;=0,0,MIN(C239+D239,'Inputs &amp; Summary'!$B$14))</f>
        <v>0</v>
      </c>
      <c r="F239" s="21" t="n">
        <f aca="false">IF(C239&lt;=0,0,'Inputs &amp; Summary'!$B$8)</f>
        <v>0</v>
      </c>
      <c r="G239" s="21" t="n">
        <f aca="false">MIN(C239+D239,E239+F239)</f>
        <v>0</v>
      </c>
      <c r="H239" s="21" t="n">
        <f aca="false">G239-D239</f>
        <v>0</v>
      </c>
      <c r="I239" s="21" t="n">
        <f aca="false">ROUND(MAX(0,C239+D239-G239),2)</f>
        <v>0</v>
      </c>
    </row>
    <row r="240" customFormat="false" ht="15" hidden="false" customHeight="false" outlineLevel="0" collapsed="false">
      <c r="A240" s="19" t="n">
        <v>239</v>
      </c>
      <c r="B240" s="20" t="n">
        <f aca="false">EDATE(B239,1)</f>
        <v>53479</v>
      </c>
      <c r="C240" s="21" t="n">
        <f aca="false">I239</f>
        <v>0</v>
      </c>
      <c r="D240" s="21" t="n">
        <f aca="false">ROUND(C240*'Inputs &amp; Summary'!$B$13,2)</f>
        <v>0</v>
      </c>
      <c r="E240" s="21" t="n">
        <f aca="false">IF(C240&lt;=0,0,MIN(C240+D240,'Inputs &amp; Summary'!$B$14))</f>
        <v>0</v>
      </c>
      <c r="F240" s="21" t="n">
        <f aca="false">IF(C240&lt;=0,0,'Inputs &amp; Summary'!$B$8)</f>
        <v>0</v>
      </c>
      <c r="G240" s="21" t="n">
        <f aca="false">MIN(C240+D240,E240+F240)</f>
        <v>0</v>
      </c>
      <c r="H240" s="21" t="n">
        <f aca="false">G240-D240</f>
        <v>0</v>
      </c>
      <c r="I240" s="21" t="n">
        <f aca="false">ROUND(MAX(0,C240+D240-G240),2)</f>
        <v>0</v>
      </c>
    </row>
    <row r="241" customFormat="false" ht="15" hidden="false" customHeight="false" outlineLevel="0" collapsed="false">
      <c r="A241" s="19" t="n">
        <v>240</v>
      </c>
      <c r="B241" s="20" t="n">
        <f aca="false">EDATE(B240,1)</f>
        <v>53509</v>
      </c>
      <c r="C241" s="21" t="n">
        <f aca="false">I240</f>
        <v>0</v>
      </c>
      <c r="D241" s="21" t="n">
        <f aca="false">ROUND(C241*'Inputs &amp; Summary'!$B$13,2)</f>
        <v>0</v>
      </c>
      <c r="E241" s="21" t="n">
        <f aca="false">IF(C241&lt;=0,0,MIN(C241+D241,'Inputs &amp; Summary'!$B$14))</f>
        <v>0</v>
      </c>
      <c r="F241" s="21" t="n">
        <f aca="false">IF(C241&lt;=0,0,'Inputs &amp; Summary'!$B$8)</f>
        <v>0</v>
      </c>
      <c r="G241" s="21" t="n">
        <f aca="false">MIN(C241+D241,E241+F241)</f>
        <v>0</v>
      </c>
      <c r="H241" s="21" t="n">
        <f aca="false">G241-D241</f>
        <v>0</v>
      </c>
      <c r="I241" s="21" t="n">
        <f aca="false">ROUND(MAX(0,C241+D241-G241),2)</f>
        <v>0</v>
      </c>
    </row>
    <row r="242" customFormat="false" ht="15" hidden="false" customHeight="false" outlineLevel="0" collapsed="false">
      <c r="A242" s="19" t="n">
        <v>241</v>
      </c>
      <c r="B242" s="20" t="n">
        <f aca="false">EDATE(B241,1)</f>
        <v>53540</v>
      </c>
      <c r="C242" s="21" t="n">
        <f aca="false">I241</f>
        <v>0</v>
      </c>
      <c r="D242" s="21" t="n">
        <f aca="false">ROUND(C242*'Inputs &amp; Summary'!$B$13,2)</f>
        <v>0</v>
      </c>
      <c r="E242" s="21" t="n">
        <f aca="false">IF(C242&lt;=0,0,MIN(C242+D242,'Inputs &amp; Summary'!$B$14))</f>
        <v>0</v>
      </c>
      <c r="F242" s="21" t="n">
        <f aca="false">IF(C242&lt;=0,0,'Inputs &amp; Summary'!$B$8)</f>
        <v>0</v>
      </c>
      <c r="G242" s="21" t="n">
        <f aca="false">MIN(C242+D242,E242+F242)</f>
        <v>0</v>
      </c>
      <c r="H242" s="21" t="n">
        <f aca="false">G242-D242</f>
        <v>0</v>
      </c>
      <c r="I242" s="21" t="n">
        <f aca="false">ROUND(MAX(0,C242+D242-G242),2)</f>
        <v>0</v>
      </c>
    </row>
    <row r="243" customFormat="false" ht="15" hidden="false" customHeight="false" outlineLevel="0" collapsed="false">
      <c r="A243" s="19" t="n">
        <v>242</v>
      </c>
      <c r="B243" s="20" t="n">
        <f aca="false">EDATE(B242,1)</f>
        <v>53571</v>
      </c>
      <c r="C243" s="21" t="n">
        <f aca="false">I242</f>
        <v>0</v>
      </c>
      <c r="D243" s="21" t="n">
        <f aca="false">ROUND(C243*'Inputs &amp; Summary'!$B$13,2)</f>
        <v>0</v>
      </c>
      <c r="E243" s="21" t="n">
        <f aca="false">IF(C243&lt;=0,0,MIN(C243+D243,'Inputs &amp; Summary'!$B$14))</f>
        <v>0</v>
      </c>
      <c r="F243" s="21" t="n">
        <f aca="false">IF(C243&lt;=0,0,'Inputs &amp; Summary'!$B$8)</f>
        <v>0</v>
      </c>
      <c r="G243" s="21" t="n">
        <f aca="false">MIN(C243+D243,E243+F243)</f>
        <v>0</v>
      </c>
      <c r="H243" s="21" t="n">
        <f aca="false">G243-D243</f>
        <v>0</v>
      </c>
      <c r="I243" s="21" t="n">
        <f aca="false">ROUND(MAX(0,C243+D243-G243),2)</f>
        <v>0</v>
      </c>
    </row>
    <row r="244" customFormat="false" ht="15" hidden="false" customHeight="false" outlineLevel="0" collapsed="false">
      <c r="A244" s="19" t="n">
        <v>243</v>
      </c>
      <c r="B244" s="20" t="n">
        <f aca="false">EDATE(B243,1)</f>
        <v>53601</v>
      </c>
      <c r="C244" s="21" t="n">
        <f aca="false">I243</f>
        <v>0</v>
      </c>
      <c r="D244" s="21" t="n">
        <f aca="false">ROUND(C244*'Inputs &amp; Summary'!$B$13,2)</f>
        <v>0</v>
      </c>
      <c r="E244" s="21" t="n">
        <f aca="false">IF(C244&lt;=0,0,MIN(C244+D244,'Inputs &amp; Summary'!$B$14))</f>
        <v>0</v>
      </c>
      <c r="F244" s="21" t="n">
        <f aca="false">IF(C244&lt;=0,0,'Inputs &amp; Summary'!$B$8)</f>
        <v>0</v>
      </c>
      <c r="G244" s="21" t="n">
        <f aca="false">MIN(C244+D244,E244+F244)</f>
        <v>0</v>
      </c>
      <c r="H244" s="21" t="n">
        <f aca="false">G244-D244</f>
        <v>0</v>
      </c>
      <c r="I244" s="21" t="n">
        <f aca="false">ROUND(MAX(0,C244+D244-G244),2)</f>
        <v>0</v>
      </c>
    </row>
    <row r="245" customFormat="false" ht="15" hidden="false" customHeight="false" outlineLevel="0" collapsed="false">
      <c r="A245" s="19" t="n">
        <v>244</v>
      </c>
      <c r="B245" s="20" t="n">
        <f aca="false">EDATE(B244,1)</f>
        <v>53632</v>
      </c>
      <c r="C245" s="21" t="n">
        <f aca="false">I244</f>
        <v>0</v>
      </c>
      <c r="D245" s="21" t="n">
        <f aca="false">ROUND(C245*'Inputs &amp; Summary'!$B$13,2)</f>
        <v>0</v>
      </c>
      <c r="E245" s="21" t="n">
        <f aca="false">IF(C245&lt;=0,0,MIN(C245+D245,'Inputs &amp; Summary'!$B$14))</f>
        <v>0</v>
      </c>
      <c r="F245" s="21" t="n">
        <f aca="false">IF(C245&lt;=0,0,'Inputs &amp; Summary'!$B$8)</f>
        <v>0</v>
      </c>
      <c r="G245" s="21" t="n">
        <f aca="false">MIN(C245+D245,E245+F245)</f>
        <v>0</v>
      </c>
      <c r="H245" s="21" t="n">
        <f aca="false">G245-D245</f>
        <v>0</v>
      </c>
      <c r="I245" s="21" t="n">
        <f aca="false">ROUND(MAX(0,C245+D245-G245),2)</f>
        <v>0</v>
      </c>
    </row>
    <row r="246" customFormat="false" ht="15" hidden="false" customHeight="false" outlineLevel="0" collapsed="false">
      <c r="A246" s="19" t="n">
        <v>245</v>
      </c>
      <c r="B246" s="20" t="n">
        <f aca="false">EDATE(B245,1)</f>
        <v>53662</v>
      </c>
      <c r="C246" s="21" t="n">
        <f aca="false">I245</f>
        <v>0</v>
      </c>
      <c r="D246" s="21" t="n">
        <f aca="false">ROUND(C246*'Inputs &amp; Summary'!$B$13,2)</f>
        <v>0</v>
      </c>
      <c r="E246" s="21" t="n">
        <f aca="false">IF(C246&lt;=0,0,MIN(C246+D246,'Inputs &amp; Summary'!$B$14))</f>
        <v>0</v>
      </c>
      <c r="F246" s="21" t="n">
        <f aca="false">IF(C246&lt;=0,0,'Inputs &amp; Summary'!$B$8)</f>
        <v>0</v>
      </c>
      <c r="G246" s="21" t="n">
        <f aca="false">MIN(C246+D246,E246+F246)</f>
        <v>0</v>
      </c>
      <c r="H246" s="21" t="n">
        <f aca="false">G246-D246</f>
        <v>0</v>
      </c>
      <c r="I246" s="21" t="n">
        <f aca="false">ROUND(MAX(0,C246+D246-G246),2)</f>
        <v>0</v>
      </c>
    </row>
    <row r="247" customFormat="false" ht="15" hidden="false" customHeight="false" outlineLevel="0" collapsed="false">
      <c r="A247" s="19" t="n">
        <v>246</v>
      </c>
      <c r="B247" s="20" t="n">
        <f aca="false">EDATE(B246,1)</f>
        <v>53693</v>
      </c>
      <c r="C247" s="21" t="n">
        <f aca="false">I246</f>
        <v>0</v>
      </c>
      <c r="D247" s="21" t="n">
        <f aca="false">ROUND(C247*'Inputs &amp; Summary'!$B$13,2)</f>
        <v>0</v>
      </c>
      <c r="E247" s="21" t="n">
        <f aca="false">IF(C247&lt;=0,0,MIN(C247+D247,'Inputs &amp; Summary'!$B$14))</f>
        <v>0</v>
      </c>
      <c r="F247" s="21" t="n">
        <f aca="false">IF(C247&lt;=0,0,'Inputs &amp; Summary'!$B$8)</f>
        <v>0</v>
      </c>
      <c r="G247" s="21" t="n">
        <f aca="false">MIN(C247+D247,E247+F247)</f>
        <v>0</v>
      </c>
      <c r="H247" s="21" t="n">
        <f aca="false">G247-D247</f>
        <v>0</v>
      </c>
      <c r="I247" s="21" t="n">
        <f aca="false">ROUND(MAX(0,C247+D247-G247),2)</f>
        <v>0</v>
      </c>
    </row>
    <row r="248" customFormat="false" ht="15" hidden="false" customHeight="false" outlineLevel="0" collapsed="false">
      <c r="A248" s="19" t="n">
        <v>247</v>
      </c>
      <c r="B248" s="20" t="n">
        <f aca="false">EDATE(B247,1)</f>
        <v>53724</v>
      </c>
      <c r="C248" s="21" t="n">
        <f aca="false">I247</f>
        <v>0</v>
      </c>
      <c r="D248" s="21" t="n">
        <f aca="false">ROUND(C248*'Inputs &amp; Summary'!$B$13,2)</f>
        <v>0</v>
      </c>
      <c r="E248" s="21" t="n">
        <f aca="false">IF(C248&lt;=0,0,MIN(C248+D248,'Inputs &amp; Summary'!$B$14))</f>
        <v>0</v>
      </c>
      <c r="F248" s="21" t="n">
        <f aca="false">IF(C248&lt;=0,0,'Inputs &amp; Summary'!$B$8)</f>
        <v>0</v>
      </c>
      <c r="G248" s="21" t="n">
        <f aca="false">MIN(C248+D248,E248+F248)</f>
        <v>0</v>
      </c>
      <c r="H248" s="21" t="n">
        <f aca="false">G248-D248</f>
        <v>0</v>
      </c>
      <c r="I248" s="21" t="n">
        <f aca="false">ROUND(MAX(0,C248+D248-G248),2)</f>
        <v>0</v>
      </c>
    </row>
    <row r="249" customFormat="false" ht="15" hidden="false" customHeight="false" outlineLevel="0" collapsed="false">
      <c r="A249" s="19" t="n">
        <v>248</v>
      </c>
      <c r="B249" s="20" t="n">
        <f aca="false">EDATE(B248,1)</f>
        <v>53752</v>
      </c>
      <c r="C249" s="21" t="n">
        <f aca="false">I248</f>
        <v>0</v>
      </c>
      <c r="D249" s="21" t="n">
        <f aca="false">ROUND(C249*'Inputs &amp; Summary'!$B$13,2)</f>
        <v>0</v>
      </c>
      <c r="E249" s="21" t="n">
        <f aca="false">IF(C249&lt;=0,0,MIN(C249+D249,'Inputs &amp; Summary'!$B$14))</f>
        <v>0</v>
      </c>
      <c r="F249" s="21" t="n">
        <f aca="false">IF(C249&lt;=0,0,'Inputs &amp; Summary'!$B$8)</f>
        <v>0</v>
      </c>
      <c r="G249" s="21" t="n">
        <f aca="false">MIN(C249+D249,E249+F249)</f>
        <v>0</v>
      </c>
      <c r="H249" s="21" t="n">
        <f aca="false">G249-D249</f>
        <v>0</v>
      </c>
      <c r="I249" s="21" t="n">
        <f aca="false">ROUND(MAX(0,C249+D249-G249),2)</f>
        <v>0</v>
      </c>
    </row>
    <row r="250" customFormat="false" ht="15" hidden="false" customHeight="false" outlineLevel="0" collapsed="false">
      <c r="A250" s="19" t="n">
        <v>249</v>
      </c>
      <c r="B250" s="20" t="n">
        <f aca="false">EDATE(B249,1)</f>
        <v>53783</v>
      </c>
      <c r="C250" s="21" t="n">
        <f aca="false">I249</f>
        <v>0</v>
      </c>
      <c r="D250" s="21" t="n">
        <f aca="false">ROUND(C250*'Inputs &amp; Summary'!$B$13,2)</f>
        <v>0</v>
      </c>
      <c r="E250" s="21" t="n">
        <f aca="false">IF(C250&lt;=0,0,MIN(C250+D250,'Inputs &amp; Summary'!$B$14))</f>
        <v>0</v>
      </c>
      <c r="F250" s="21" t="n">
        <f aca="false">IF(C250&lt;=0,0,'Inputs &amp; Summary'!$B$8)</f>
        <v>0</v>
      </c>
      <c r="G250" s="21" t="n">
        <f aca="false">MIN(C250+D250,E250+F250)</f>
        <v>0</v>
      </c>
      <c r="H250" s="21" t="n">
        <f aca="false">G250-D250</f>
        <v>0</v>
      </c>
      <c r="I250" s="21" t="n">
        <f aca="false">ROUND(MAX(0,C250+D250-G250),2)</f>
        <v>0</v>
      </c>
    </row>
    <row r="251" customFormat="false" ht="15" hidden="false" customHeight="false" outlineLevel="0" collapsed="false">
      <c r="A251" s="19" t="n">
        <v>250</v>
      </c>
      <c r="B251" s="20" t="n">
        <f aca="false">EDATE(B250,1)</f>
        <v>53813</v>
      </c>
      <c r="C251" s="21" t="n">
        <f aca="false">I250</f>
        <v>0</v>
      </c>
      <c r="D251" s="21" t="n">
        <f aca="false">ROUND(C251*'Inputs &amp; Summary'!$B$13,2)</f>
        <v>0</v>
      </c>
      <c r="E251" s="21" t="n">
        <f aca="false">IF(C251&lt;=0,0,MIN(C251+D251,'Inputs &amp; Summary'!$B$14))</f>
        <v>0</v>
      </c>
      <c r="F251" s="21" t="n">
        <f aca="false">IF(C251&lt;=0,0,'Inputs &amp; Summary'!$B$8)</f>
        <v>0</v>
      </c>
      <c r="G251" s="21" t="n">
        <f aca="false">MIN(C251+D251,E251+F251)</f>
        <v>0</v>
      </c>
      <c r="H251" s="21" t="n">
        <f aca="false">G251-D251</f>
        <v>0</v>
      </c>
      <c r="I251" s="21" t="n">
        <f aca="false">ROUND(MAX(0,C251+D251-G251),2)</f>
        <v>0</v>
      </c>
    </row>
    <row r="252" customFormat="false" ht="15" hidden="false" customHeight="false" outlineLevel="0" collapsed="false">
      <c r="A252" s="19" t="n">
        <v>251</v>
      </c>
      <c r="B252" s="20" t="n">
        <f aca="false">EDATE(B251,1)</f>
        <v>53844</v>
      </c>
      <c r="C252" s="21" t="n">
        <f aca="false">I251</f>
        <v>0</v>
      </c>
      <c r="D252" s="21" t="n">
        <f aca="false">ROUND(C252*'Inputs &amp; Summary'!$B$13,2)</f>
        <v>0</v>
      </c>
      <c r="E252" s="21" t="n">
        <f aca="false">IF(C252&lt;=0,0,MIN(C252+D252,'Inputs &amp; Summary'!$B$14))</f>
        <v>0</v>
      </c>
      <c r="F252" s="21" t="n">
        <f aca="false">IF(C252&lt;=0,0,'Inputs &amp; Summary'!$B$8)</f>
        <v>0</v>
      </c>
      <c r="G252" s="21" t="n">
        <f aca="false">MIN(C252+D252,E252+F252)</f>
        <v>0</v>
      </c>
      <c r="H252" s="21" t="n">
        <f aca="false">G252-D252</f>
        <v>0</v>
      </c>
      <c r="I252" s="21" t="n">
        <f aca="false">ROUND(MAX(0,C252+D252-G252),2)</f>
        <v>0</v>
      </c>
    </row>
    <row r="253" customFormat="false" ht="15" hidden="false" customHeight="false" outlineLevel="0" collapsed="false">
      <c r="A253" s="19" t="n">
        <v>252</v>
      </c>
      <c r="B253" s="20" t="n">
        <f aca="false">EDATE(B252,1)</f>
        <v>53874</v>
      </c>
      <c r="C253" s="21" t="n">
        <f aca="false">I252</f>
        <v>0</v>
      </c>
      <c r="D253" s="21" t="n">
        <f aca="false">ROUND(C253*'Inputs &amp; Summary'!$B$13,2)</f>
        <v>0</v>
      </c>
      <c r="E253" s="21" t="n">
        <f aca="false">IF(C253&lt;=0,0,MIN(C253+D253,'Inputs &amp; Summary'!$B$14))</f>
        <v>0</v>
      </c>
      <c r="F253" s="21" t="n">
        <f aca="false">IF(C253&lt;=0,0,'Inputs &amp; Summary'!$B$8)</f>
        <v>0</v>
      </c>
      <c r="G253" s="21" t="n">
        <f aca="false">MIN(C253+D253,E253+F253)</f>
        <v>0</v>
      </c>
      <c r="H253" s="21" t="n">
        <f aca="false">G253-D253</f>
        <v>0</v>
      </c>
      <c r="I253" s="21" t="n">
        <f aca="false">ROUND(MAX(0,C253+D253-G253),2)</f>
        <v>0</v>
      </c>
    </row>
    <row r="254" customFormat="false" ht="15" hidden="false" customHeight="false" outlineLevel="0" collapsed="false">
      <c r="A254" s="19" t="n">
        <v>253</v>
      </c>
      <c r="B254" s="20" t="n">
        <f aca="false">EDATE(B253,1)</f>
        <v>53905</v>
      </c>
      <c r="C254" s="21" t="n">
        <f aca="false">I253</f>
        <v>0</v>
      </c>
      <c r="D254" s="21" t="n">
        <f aca="false">ROUND(C254*'Inputs &amp; Summary'!$B$13,2)</f>
        <v>0</v>
      </c>
      <c r="E254" s="21" t="n">
        <f aca="false">IF(C254&lt;=0,0,MIN(C254+D254,'Inputs &amp; Summary'!$B$14))</f>
        <v>0</v>
      </c>
      <c r="F254" s="21" t="n">
        <f aca="false">IF(C254&lt;=0,0,'Inputs &amp; Summary'!$B$8)</f>
        <v>0</v>
      </c>
      <c r="G254" s="21" t="n">
        <f aca="false">MIN(C254+D254,E254+F254)</f>
        <v>0</v>
      </c>
      <c r="H254" s="21" t="n">
        <f aca="false">G254-D254</f>
        <v>0</v>
      </c>
      <c r="I254" s="21" t="n">
        <f aca="false">ROUND(MAX(0,C254+D254-G254),2)</f>
        <v>0</v>
      </c>
    </row>
    <row r="255" customFormat="false" ht="15" hidden="false" customHeight="false" outlineLevel="0" collapsed="false">
      <c r="A255" s="19" t="n">
        <v>254</v>
      </c>
      <c r="B255" s="20" t="n">
        <f aca="false">EDATE(B254,1)</f>
        <v>53936</v>
      </c>
      <c r="C255" s="21" t="n">
        <f aca="false">I254</f>
        <v>0</v>
      </c>
      <c r="D255" s="21" t="n">
        <f aca="false">ROUND(C255*'Inputs &amp; Summary'!$B$13,2)</f>
        <v>0</v>
      </c>
      <c r="E255" s="21" t="n">
        <f aca="false">IF(C255&lt;=0,0,MIN(C255+D255,'Inputs &amp; Summary'!$B$14))</f>
        <v>0</v>
      </c>
      <c r="F255" s="21" t="n">
        <f aca="false">IF(C255&lt;=0,0,'Inputs &amp; Summary'!$B$8)</f>
        <v>0</v>
      </c>
      <c r="G255" s="21" t="n">
        <f aca="false">MIN(C255+D255,E255+F255)</f>
        <v>0</v>
      </c>
      <c r="H255" s="21" t="n">
        <f aca="false">G255-D255</f>
        <v>0</v>
      </c>
      <c r="I255" s="21" t="n">
        <f aca="false">ROUND(MAX(0,C255+D255-G255),2)</f>
        <v>0</v>
      </c>
    </row>
    <row r="256" customFormat="false" ht="15" hidden="false" customHeight="false" outlineLevel="0" collapsed="false">
      <c r="A256" s="19" t="n">
        <v>255</v>
      </c>
      <c r="B256" s="20" t="n">
        <f aca="false">EDATE(B255,1)</f>
        <v>53966</v>
      </c>
      <c r="C256" s="21" t="n">
        <f aca="false">I255</f>
        <v>0</v>
      </c>
      <c r="D256" s="21" t="n">
        <f aca="false">ROUND(C256*'Inputs &amp; Summary'!$B$13,2)</f>
        <v>0</v>
      </c>
      <c r="E256" s="21" t="n">
        <f aca="false">IF(C256&lt;=0,0,MIN(C256+D256,'Inputs &amp; Summary'!$B$14))</f>
        <v>0</v>
      </c>
      <c r="F256" s="21" t="n">
        <f aca="false">IF(C256&lt;=0,0,'Inputs &amp; Summary'!$B$8)</f>
        <v>0</v>
      </c>
      <c r="G256" s="21" t="n">
        <f aca="false">MIN(C256+D256,E256+F256)</f>
        <v>0</v>
      </c>
      <c r="H256" s="21" t="n">
        <f aca="false">G256-D256</f>
        <v>0</v>
      </c>
      <c r="I256" s="21" t="n">
        <f aca="false">ROUND(MAX(0,C256+D256-G256),2)</f>
        <v>0</v>
      </c>
    </row>
    <row r="257" customFormat="false" ht="15" hidden="false" customHeight="false" outlineLevel="0" collapsed="false">
      <c r="A257" s="19" t="n">
        <v>256</v>
      </c>
      <c r="B257" s="20" t="n">
        <f aca="false">EDATE(B256,1)</f>
        <v>53997</v>
      </c>
      <c r="C257" s="21" t="n">
        <f aca="false">I256</f>
        <v>0</v>
      </c>
      <c r="D257" s="21" t="n">
        <f aca="false">ROUND(C257*'Inputs &amp; Summary'!$B$13,2)</f>
        <v>0</v>
      </c>
      <c r="E257" s="21" t="n">
        <f aca="false">IF(C257&lt;=0,0,MIN(C257+D257,'Inputs &amp; Summary'!$B$14))</f>
        <v>0</v>
      </c>
      <c r="F257" s="21" t="n">
        <f aca="false">IF(C257&lt;=0,0,'Inputs &amp; Summary'!$B$8)</f>
        <v>0</v>
      </c>
      <c r="G257" s="21" t="n">
        <f aca="false">MIN(C257+D257,E257+F257)</f>
        <v>0</v>
      </c>
      <c r="H257" s="21" t="n">
        <f aca="false">G257-D257</f>
        <v>0</v>
      </c>
      <c r="I257" s="21" t="n">
        <f aca="false">ROUND(MAX(0,C257+D257-G257),2)</f>
        <v>0</v>
      </c>
    </row>
    <row r="258" customFormat="false" ht="15" hidden="false" customHeight="false" outlineLevel="0" collapsed="false">
      <c r="A258" s="19" t="n">
        <v>257</v>
      </c>
      <c r="B258" s="20" t="n">
        <f aca="false">EDATE(B257,1)</f>
        <v>54027</v>
      </c>
      <c r="C258" s="21" t="n">
        <f aca="false">I257</f>
        <v>0</v>
      </c>
      <c r="D258" s="21" t="n">
        <f aca="false">ROUND(C258*'Inputs &amp; Summary'!$B$13,2)</f>
        <v>0</v>
      </c>
      <c r="E258" s="21" t="n">
        <f aca="false">IF(C258&lt;=0,0,MIN(C258+D258,'Inputs &amp; Summary'!$B$14))</f>
        <v>0</v>
      </c>
      <c r="F258" s="21" t="n">
        <f aca="false">IF(C258&lt;=0,0,'Inputs &amp; Summary'!$B$8)</f>
        <v>0</v>
      </c>
      <c r="G258" s="21" t="n">
        <f aca="false">MIN(C258+D258,E258+F258)</f>
        <v>0</v>
      </c>
      <c r="H258" s="21" t="n">
        <f aca="false">G258-D258</f>
        <v>0</v>
      </c>
      <c r="I258" s="21" t="n">
        <f aca="false">ROUND(MAX(0,C258+D258-G258),2)</f>
        <v>0</v>
      </c>
    </row>
    <row r="259" customFormat="false" ht="15" hidden="false" customHeight="false" outlineLevel="0" collapsed="false">
      <c r="A259" s="19" t="n">
        <v>258</v>
      </c>
      <c r="B259" s="20" t="n">
        <f aca="false">EDATE(B258,1)</f>
        <v>54058</v>
      </c>
      <c r="C259" s="21" t="n">
        <f aca="false">I258</f>
        <v>0</v>
      </c>
      <c r="D259" s="21" t="n">
        <f aca="false">ROUND(C259*'Inputs &amp; Summary'!$B$13,2)</f>
        <v>0</v>
      </c>
      <c r="E259" s="21" t="n">
        <f aca="false">IF(C259&lt;=0,0,MIN(C259+D259,'Inputs &amp; Summary'!$B$14))</f>
        <v>0</v>
      </c>
      <c r="F259" s="21" t="n">
        <f aca="false">IF(C259&lt;=0,0,'Inputs &amp; Summary'!$B$8)</f>
        <v>0</v>
      </c>
      <c r="G259" s="21" t="n">
        <f aca="false">MIN(C259+D259,E259+F259)</f>
        <v>0</v>
      </c>
      <c r="H259" s="21" t="n">
        <f aca="false">G259-D259</f>
        <v>0</v>
      </c>
      <c r="I259" s="21" t="n">
        <f aca="false">ROUND(MAX(0,C259+D259-G259),2)</f>
        <v>0</v>
      </c>
    </row>
    <row r="260" customFormat="false" ht="15" hidden="false" customHeight="false" outlineLevel="0" collapsed="false">
      <c r="A260" s="19" t="n">
        <v>259</v>
      </c>
      <c r="B260" s="20" t="n">
        <f aca="false">EDATE(B259,1)</f>
        <v>54089</v>
      </c>
      <c r="C260" s="21" t="n">
        <f aca="false">I259</f>
        <v>0</v>
      </c>
      <c r="D260" s="21" t="n">
        <f aca="false">ROUND(C260*'Inputs &amp; Summary'!$B$13,2)</f>
        <v>0</v>
      </c>
      <c r="E260" s="21" t="n">
        <f aca="false">IF(C260&lt;=0,0,MIN(C260+D260,'Inputs &amp; Summary'!$B$14))</f>
        <v>0</v>
      </c>
      <c r="F260" s="21" t="n">
        <f aca="false">IF(C260&lt;=0,0,'Inputs &amp; Summary'!$B$8)</f>
        <v>0</v>
      </c>
      <c r="G260" s="21" t="n">
        <f aca="false">MIN(C260+D260,E260+F260)</f>
        <v>0</v>
      </c>
      <c r="H260" s="21" t="n">
        <f aca="false">G260-D260</f>
        <v>0</v>
      </c>
      <c r="I260" s="21" t="n">
        <f aca="false">ROUND(MAX(0,C260+D260-G260),2)</f>
        <v>0</v>
      </c>
    </row>
    <row r="261" customFormat="false" ht="15" hidden="false" customHeight="false" outlineLevel="0" collapsed="false">
      <c r="A261" s="19" t="n">
        <v>260</v>
      </c>
      <c r="B261" s="20" t="n">
        <f aca="false">EDATE(B260,1)</f>
        <v>54118</v>
      </c>
      <c r="C261" s="21" t="n">
        <f aca="false">I260</f>
        <v>0</v>
      </c>
      <c r="D261" s="21" t="n">
        <f aca="false">ROUND(C261*'Inputs &amp; Summary'!$B$13,2)</f>
        <v>0</v>
      </c>
      <c r="E261" s="21" t="n">
        <f aca="false">IF(C261&lt;=0,0,MIN(C261+D261,'Inputs &amp; Summary'!$B$14))</f>
        <v>0</v>
      </c>
      <c r="F261" s="21" t="n">
        <f aca="false">IF(C261&lt;=0,0,'Inputs &amp; Summary'!$B$8)</f>
        <v>0</v>
      </c>
      <c r="G261" s="21" t="n">
        <f aca="false">MIN(C261+D261,E261+F261)</f>
        <v>0</v>
      </c>
      <c r="H261" s="21" t="n">
        <f aca="false">G261-D261</f>
        <v>0</v>
      </c>
      <c r="I261" s="21" t="n">
        <f aca="false">ROUND(MAX(0,C261+D261-G261),2)</f>
        <v>0</v>
      </c>
    </row>
    <row r="262" customFormat="false" ht="15" hidden="false" customHeight="false" outlineLevel="0" collapsed="false">
      <c r="A262" s="19" t="n">
        <v>261</v>
      </c>
      <c r="B262" s="20" t="n">
        <f aca="false">EDATE(B261,1)</f>
        <v>54149</v>
      </c>
      <c r="C262" s="21" t="n">
        <f aca="false">I261</f>
        <v>0</v>
      </c>
      <c r="D262" s="21" t="n">
        <f aca="false">ROUND(C262*'Inputs &amp; Summary'!$B$13,2)</f>
        <v>0</v>
      </c>
      <c r="E262" s="21" t="n">
        <f aca="false">IF(C262&lt;=0,0,MIN(C262+D262,'Inputs &amp; Summary'!$B$14))</f>
        <v>0</v>
      </c>
      <c r="F262" s="21" t="n">
        <f aca="false">IF(C262&lt;=0,0,'Inputs &amp; Summary'!$B$8)</f>
        <v>0</v>
      </c>
      <c r="G262" s="21" t="n">
        <f aca="false">MIN(C262+D262,E262+F262)</f>
        <v>0</v>
      </c>
      <c r="H262" s="21" t="n">
        <f aca="false">G262-D262</f>
        <v>0</v>
      </c>
      <c r="I262" s="21" t="n">
        <f aca="false">ROUND(MAX(0,C262+D262-G262),2)</f>
        <v>0</v>
      </c>
    </row>
    <row r="263" customFormat="false" ht="15" hidden="false" customHeight="false" outlineLevel="0" collapsed="false">
      <c r="A263" s="19" t="n">
        <v>262</v>
      </c>
      <c r="B263" s="20" t="n">
        <f aca="false">EDATE(B262,1)</f>
        <v>54179</v>
      </c>
      <c r="C263" s="21" t="n">
        <f aca="false">I262</f>
        <v>0</v>
      </c>
      <c r="D263" s="21" t="n">
        <f aca="false">ROUND(C263*'Inputs &amp; Summary'!$B$13,2)</f>
        <v>0</v>
      </c>
      <c r="E263" s="21" t="n">
        <f aca="false">IF(C263&lt;=0,0,MIN(C263+D263,'Inputs &amp; Summary'!$B$14))</f>
        <v>0</v>
      </c>
      <c r="F263" s="21" t="n">
        <f aca="false">IF(C263&lt;=0,0,'Inputs &amp; Summary'!$B$8)</f>
        <v>0</v>
      </c>
      <c r="G263" s="21" t="n">
        <f aca="false">MIN(C263+D263,E263+F263)</f>
        <v>0</v>
      </c>
      <c r="H263" s="21" t="n">
        <f aca="false">G263-D263</f>
        <v>0</v>
      </c>
      <c r="I263" s="21" t="n">
        <f aca="false">ROUND(MAX(0,C263+D263-G263),2)</f>
        <v>0</v>
      </c>
    </row>
    <row r="264" customFormat="false" ht="15" hidden="false" customHeight="false" outlineLevel="0" collapsed="false">
      <c r="A264" s="19" t="n">
        <v>263</v>
      </c>
      <c r="B264" s="20" t="n">
        <f aca="false">EDATE(B263,1)</f>
        <v>54210</v>
      </c>
      <c r="C264" s="21" t="n">
        <f aca="false">I263</f>
        <v>0</v>
      </c>
      <c r="D264" s="21" t="n">
        <f aca="false">ROUND(C264*'Inputs &amp; Summary'!$B$13,2)</f>
        <v>0</v>
      </c>
      <c r="E264" s="21" t="n">
        <f aca="false">IF(C264&lt;=0,0,MIN(C264+D264,'Inputs &amp; Summary'!$B$14))</f>
        <v>0</v>
      </c>
      <c r="F264" s="21" t="n">
        <f aca="false">IF(C264&lt;=0,0,'Inputs &amp; Summary'!$B$8)</f>
        <v>0</v>
      </c>
      <c r="G264" s="21" t="n">
        <f aca="false">MIN(C264+D264,E264+F264)</f>
        <v>0</v>
      </c>
      <c r="H264" s="21" t="n">
        <f aca="false">G264-D264</f>
        <v>0</v>
      </c>
      <c r="I264" s="21" t="n">
        <f aca="false">ROUND(MAX(0,C264+D264-G264),2)</f>
        <v>0</v>
      </c>
    </row>
    <row r="265" customFormat="false" ht="15" hidden="false" customHeight="false" outlineLevel="0" collapsed="false">
      <c r="A265" s="19" t="n">
        <v>264</v>
      </c>
      <c r="B265" s="20" t="n">
        <f aca="false">EDATE(B264,1)</f>
        <v>54240</v>
      </c>
      <c r="C265" s="21" t="n">
        <f aca="false">I264</f>
        <v>0</v>
      </c>
      <c r="D265" s="21" t="n">
        <f aca="false">ROUND(C265*'Inputs &amp; Summary'!$B$13,2)</f>
        <v>0</v>
      </c>
      <c r="E265" s="21" t="n">
        <f aca="false">IF(C265&lt;=0,0,MIN(C265+D265,'Inputs &amp; Summary'!$B$14))</f>
        <v>0</v>
      </c>
      <c r="F265" s="21" t="n">
        <f aca="false">IF(C265&lt;=0,0,'Inputs &amp; Summary'!$B$8)</f>
        <v>0</v>
      </c>
      <c r="G265" s="21" t="n">
        <f aca="false">MIN(C265+D265,E265+F265)</f>
        <v>0</v>
      </c>
      <c r="H265" s="21" t="n">
        <f aca="false">G265-D265</f>
        <v>0</v>
      </c>
      <c r="I265" s="21" t="n">
        <f aca="false">ROUND(MAX(0,C265+D265-G265),2)</f>
        <v>0</v>
      </c>
    </row>
    <row r="266" customFormat="false" ht="15" hidden="false" customHeight="false" outlineLevel="0" collapsed="false">
      <c r="A266" s="19" t="n">
        <v>265</v>
      </c>
      <c r="B266" s="20" t="n">
        <f aca="false">EDATE(B265,1)</f>
        <v>54271</v>
      </c>
      <c r="C266" s="21" t="n">
        <f aca="false">I265</f>
        <v>0</v>
      </c>
      <c r="D266" s="21" t="n">
        <f aca="false">ROUND(C266*'Inputs &amp; Summary'!$B$13,2)</f>
        <v>0</v>
      </c>
      <c r="E266" s="21" t="n">
        <f aca="false">IF(C266&lt;=0,0,MIN(C266+D266,'Inputs &amp; Summary'!$B$14))</f>
        <v>0</v>
      </c>
      <c r="F266" s="21" t="n">
        <f aca="false">IF(C266&lt;=0,0,'Inputs &amp; Summary'!$B$8)</f>
        <v>0</v>
      </c>
      <c r="G266" s="21" t="n">
        <f aca="false">MIN(C266+D266,E266+F266)</f>
        <v>0</v>
      </c>
      <c r="H266" s="21" t="n">
        <f aca="false">G266-D266</f>
        <v>0</v>
      </c>
      <c r="I266" s="21" t="n">
        <f aca="false">ROUND(MAX(0,C266+D266-G266),2)</f>
        <v>0</v>
      </c>
    </row>
    <row r="267" customFormat="false" ht="15" hidden="false" customHeight="false" outlineLevel="0" collapsed="false">
      <c r="A267" s="19" t="n">
        <v>266</v>
      </c>
      <c r="B267" s="20" t="n">
        <f aca="false">EDATE(B266,1)</f>
        <v>54302</v>
      </c>
      <c r="C267" s="21" t="n">
        <f aca="false">I266</f>
        <v>0</v>
      </c>
      <c r="D267" s="21" t="n">
        <f aca="false">ROUND(C267*'Inputs &amp; Summary'!$B$13,2)</f>
        <v>0</v>
      </c>
      <c r="E267" s="21" t="n">
        <f aca="false">IF(C267&lt;=0,0,MIN(C267+D267,'Inputs &amp; Summary'!$B$14))</f>
        <v>0</v>
      </c>
      <c r="F267" s="21" t="n">
        <f aca="false">IF(C267&lt;=0,0,'Inputs &amp; Summary'!$B$8)</f>
        <v>0</v>
      </c>
      <c r="G267" s="21" t="n">
        <f aca="false">MIN(C267+D267,E267+F267)</f>
        <v>0</v>
      </c>
      <c r="H267" s="21" t="n">
        <f aca="false">G267-D267</f>
        <v>0</v>
      </c>
      <c r="I267" s="21" t="n">
        <f aca="false">ROUND(MAX(0,C267+D267-G267),2)</f>
        <v>0</v>
      </c>
    </row>
    <row r="268" customFormat="false" ht="15" hidden="false" customHeight="false" outlineLevel="0" collapsed="false">
      <c r="A268" s="19" t="n">
        <v>267</v>
      </c>
      <c r="B268" s="20" t="n">
        <f aca="false">EDATE(B267,1)</f>
        <v>54332</v>
      </c>
      <c r="C268" s="21" t="n">
        <f aca="false">I267</f>
        <v>0</v>
      </c>
      <c r="D268" s="21" t="n">
        <f aca="false">ROUND(C268*'Inputs &amp; Summary'!$B$13,2)</f>
        <v>0</v>
      </c>
      <c r="E268" s="21" t="n">
        <f aca="false">IF(C268&lt;=0,0,MIN(C268+D268,'Inputs &amp; Summary'!$B$14))</f>
        <v>0</v>
      </c>
      <c r="F268" s="21" t="n">
        <f aca="false">IF(C268&lt;=0,0,'Inputs &amp; Summary'!$B$8)</f>
        <v>0</v>
      </c>
      <c r="G268" s="21" t="n">
        <f aca="false">MIN(C268+D268,E268+F268)</f>
        <v>0</v>
      </c>
      <c r="H268" s="21" t="n">
        <f aca="false">G268-D268</f>
        <v>0</v>
      </c>
      <c r="I268" s="21" t="n">
        <f aca="false">ROUND(MAX(0,C268+D268-G268),2)</f>
        <v>0</v>
      </c>
    </row>
    <row r="269" customFormat="false" ht="15" hidden="false" customHeight="false" outlineLevel="0" collapsed="false">
      <c r="A269" s="19" t="n">
        <v>268</v>
      </c>
      <c r="B269" s="20" t="n">
        <f aca="false">EDATE(B268,1)</f>
        <v>54363</v>
      </c>
      <c r="C269" s="21" t="n">
        <f aca="false">I268</f>
        <v>0</v>
      </c>
      <c r="D269" s="21" t="n">
        <f aca="false">ROUND(C269*'Inputs &amp; Summary'!$B$13,2)</f>
        <v>0</v>
      </c>
      <c r="E269" s="21" t="n">
        <f aca="false">IF(C269&lt;=0,0,MIN(C269+D269,'Inputs &amp; Summary'!$B$14))</f>
        <v>0</v>
      </c>
      <c r="F269" s="21" t="n">
        <f aca="false">IF(C269&lt;=0,0,'Inputs &amp; Summary'!$B$8)</f>
        <v>0</v>
      </c>
      <c r="G269" s="21" t="n">
        <f aca="false">MIN(C269+D269,E269+F269)</f>
        <v>0</v>
      </c>
      <c r="H269" s="21" t="n">
        <f aca="false">G269-D269</f>
        <v>0</v>
      </c>
      <c r="I269" s="21" t="n">
        <f aca="false">ROUND(MAX(0,C269+D269-G269),2)</f>
        <v>0</v>
      </c>
    </row>
    <row r="270" customFormat="false" ht="15" hidden="false" customHeight="false" outlineLevel="0" collapsed="false">
      <c r="A270" s="19" t="n">
        <v>269</v>
      </c>
      <c r="B270" s="20" t="n">
        <f aca="false">EDATE(B269,1)</f>
        <v>54393</v>
      </c>
      <c r="C270" s="21" t="n">
        <f aca="false">I269</f>
        <v>0</v>
      </c>
      <c r="D270" s="21" t="n">
        <f aca="false">ROUND(C270*'Inputs &amp; Summary'!$B$13,2)</f>
        <v>0</v>
      </c>
      <c r="E270" s="21" t="n">
        <f aca="false">IF(C270&lt;=0,0,MIN(C270+D270,'Inputs &amp; Summary'!$B$14))</f>
        <v>0</v>
      </c>
      <c r="F270" s="21" t="n">
        <f aca="false">IF(C270&lt;=0,0,'Inputs &amp; Summary'!$B$8)</f>
        <v>0</v>
      </c>
      <c r="G270" s="21" t="n">
        <f aca="false">MIN(C270+D270,E270+F270)</f>
        <v>0</v>
      </c>
      <c r="H270" s="21" t="n">
        <f aca="false">G270-D270</f>
        <v>0</v>
      </c>
      <c r="I270" s="21" t="n">
        <f aca="false">ROUND(MAX(0,C270+D270-G270),2)</f>
        <v>0</v>
      </c>
    </row>
    <row r="271" customFormat="false" ht="15" hidden="false" customHeight="false" outlineLevel="0" collapsed="false">
      <c r="A271" s="19" t="n">
        <v>270</v>
      </c>
      <c r="B271" s="20" t="n">
        <f aca="false">EDATE(B270,1)</f>
        <v>54424</v>
      </c>
      <c r="C271" s="21" t="n">
        <f aca="false">I270</f>
        <v>0</v>
      </c>
      <c r="D271" s="21" t="n">
        <f aca="false">ROUND(C271*'Inputs &amp; Summary'!$B$13,2)</f>
        <v>0</v>
      </c>
      <c r="E271" s="21" t="n">
        <f aca="false">IF(C271&lt;=0,0,MIN(C271+D271,'Inputs &amp; Summary'!$B$14))</f>
        <v>0</v>
      </c>
      <c r="F271" s="21" t="n">
        <f aca="false">IF(C271&lt;=0,0,'Inputs &amp; Summary'!$B$8)</f>
        <v>0</v>
      </c>
      <c r="G271" s="21" t="n">
        <f aca="false">MIN(C271+D271,E271+F271)</f>
        <v>0</v>
      </c>
      <c r="H271" s="21" t="n">
        <f aca="false">G271-D271</f>
        <v>0</v>
      </c>
      <c r="I271" s="21" t="n">
        <f aca="false">ROUND(MAX(0,C271+D271-G271),2)</f>
        <v>0</v>
      </c>
    </row>
    <row r="272" customFormat="false" ht="15" hidden="false" customHeight="false" outlineLevel="0" collapsed="false">
      <c r="A272" s="19" t="n">
        <v>271</v>
      </c>
      <c r="B272" s="20" t="n">
        <f aca="false">EDATE(B271,1)</f>
        <v>54455</v>
      </c>
      <c r="C272" s="21" t="n">
        <f aca="false">I271</f>
        <v>0</v>
      </c>
      <c r="D272" s="21" t="n">
        <f aca="false">ROUND(C272*'Inputs &amp; Summary'!$B$13,2)</f>
        <v>0</v>
      </c>
      <c r="E272" s="21" t="n">
        <f aca="false">IF(C272&lt;=0,0,MIN(C272+D272,'Inputs &amp; Summary'!$B$14))</f>
        <v>0</v>
      </c>
      <c r="F272" s="21" t="n">
        <f aca="false">IF(C272&lt;=0,0,'Inputs &amp; Summary'!$B$8)</f>
        <v>0</v>
      </c>
      <c r="G272" s="21" t="n">
        <f aca="false">MIN(C272+D272,E272+F272)</f>
        <v>0</v>
      </c>
      <c r="H272" s="21" t="n">
        <f aca="false">G272-D272</f>
        <v>0</v>
      </c>
      <c r="I272" s="21" t="n">
        <f aca="false">ROUND(MAX(0,C272+D272-G272),2)</f>
        <v>0</v>
      </c>
    </row>
    <row r="273" customFormat="false" ht="15" hidden="false" customHeight="false" outlineLevel="0" collapsed="false">
      <c r="A273" s="19" t="n">
        <v>272</v>
      </c>
      <c r="B273" s="20" t="n">
        <f aca="false">EDATE(B272,1)</f>
        <v>54483</v>
      </c>
      <c r="C273" s="21" t="n">
        <f aca="false">I272</f>
        <v>0</v>
      </c>
      <c r="D273" s="21" t="n">
        <f aca="false">ROUND(C273*'Inputs &amp; Summary'!$B$13,2)</f>
        <v>0</v>
      </c>
      <c r="E273" s="21" t="n">
        <f aca="false">IF(C273&lt;=0,0,MIN(C273+D273,'Inputs &amp; Summary'!$B$14))</f>
        <v>0</v>
      </c>
      <c r="F273" s="21" t="n">
        <f aca="false">IF(C273&lt;=0,0,'Inputs &amp; Summary'!$B$8)</f>
        <v>0</v>
      </c>
      <c r="G273" s="21" t="n">
        <f aca="false">MIN(C273+D273,E273+F273)</f>
        <v>0</v>
      </c>
      <c r="H273" s="21" t="n">
        <f aca="false">G273-D273</f>
        <v>0</v>
      </c>
      <c r="I273" s="21" t="n">
        <f aca="false">ROUND(MAX(0,C273+D273-G273),2)</f>
        <v>0</v>
      </c>
    </row>
    <row r="274" customFormat="false" ht="15" hidden="false" customHeight="false" outlineLevel="0" collapsed="false">
      <c r="A274" s="19" t="n">
        <v>273</v>
      </c>
      <c r="B274" s="20" t="n">
        <f aca="false">EDATE(B273,1)</f>
        <v>54514</v>
      </c>
      <c r="C274" s="21" t="n">
        <f aca="false">I273</f>
        <v>0</v>
      </c>
      <c r="D274" s="21" t="n">
        <f aca="false">ROUND(C274*'Inputs &amp; Summary'!$B$13,2)</f>
        <v>0</v>
      </c>
      <c r="E274" s="21" t="n">
        <f aca="false">IF(C274&lt;=0,0,MIN(C274+D274,'Inputs &amp; Summary'!$B$14))</f>
        <v>0</v>
      </c>
      <c r="F274" s="21" t="n">
        <f aca="false">IF(C274&lt;=0,0,'Inputs &amp; Summary'!$B$8)</f>
        <v>0</v>
      </c>
      <c r="G274" s="21" t="n">
        <f aca="false">MIN(C274+D274,E274+F274)</f>
        <v>0</v>
      </c>
      <c r="H274" s="21" t="n">
        <f aca="false">G274-D274</f>
        <v>0</v>
      </c>
      <c r="I274" s="21" t="n">
        <f aca="false">ROUND(MAX(0,C274+D274-G274),2)</f>
        <v>0</v>
      </c>
    </row>
    <row r="275" customFormat="false" ht="15" hidden="false" customHeight="false" outlineLevel="0" collapsed="false">
      <c r="A275" s="19" t="n">
        <v>274</v>
      </c>
      <c r="B275" s="20" t="n">
        <f aca="false">EDATE(B274,1)</f>
        <v>54544</v>
      </c>
      <c r="C275" s="21" t="n">
        <f aca="false">I274</f>
        <v>0</v>
      </c>
      <c r="D275" s="21" t="n">
        <f aca="false">ROUND(C275*'Inputs &amp; Summary'!$B$13,2)</f>
        <v>0</v>
      </c>
      <c r="E275" s="21" t="n">
        <f aca="false">IF(C275&lt;=0,0,MIN(C275+D275,'Inputs &amp; Summary'!$B$14))</f>
        <v>0</v>
      </c>
      <c r="F275" s="21" t="n">
        <f aca="false">IF(C275&lt;=0,0,'Inputs &amp; Summary'!$B$8)</f>
        <v>0</v>
      </c>
      <c r="G275" s="21" t="n">
        <f aca="false">MIN(C275+D275,E275+F275)</f>
        <v>0</v>
      </c>
      <c r="H275" s="21" t="n">
        <f aca="false">G275-D275</f>
        <v>0</v>
      </c>
      <c r="I275" s="21" t="n">
        <f aca="false">ROUND(MAX(0,C275+D275-G275),2)</f>
        <v>0</v>
      </c>
    </row>
    <row r="276" customFormat="false" ht="15" hidden="false" customHeight="false" outlineLevel="0" collapsed="false">
      <c r="A276" s="19" t="n">
        <v>275</v>
      </c>
      <c r="B276" s="20" t="n">
        <f aca="false">EDATE(B275,1)</f>
        <v>54575</v>
      </c>
      <c r="C276" s="21" t="n">
        <f aca="false">I275</f>
        <v>0</v>
      </c>
      <c r="D276" s="21" t="n">
        <f aca="false">ROUND(C276*'Inputs &amp; Summary'!$B$13,2)</f>
        <v>0</v>
      </c>
      <c r="E276" s="21" t="n">
        <f aca="false">IF(C276&lt;=0,0,MIN(C276+D276,'Inputs &amp; Summary'!$B$14))</f>
        <v>0</v>
      </c>
      <c r="F276" s="21" t="n">
        <f aca="false">IF(C276&lt;=0,0,'Inputs &amp; Summary'!$B$8)</f>
        <v>0</v>
      </c>
      <c r="G276" s="21" t="n">
        <f aca="false">MIN(C276+D276,E276+F276)</f>
        <v>0</v>
      </c>
      <c r="H276" s="21" t="n">
        <f aca="false">G276-D276</f>
        <v>0</v>
      </c>
      <c r="I276" s="21" t="n">
        <f aca="false">ROUND(MAX(0,C276+D276-G276),2)</f>
        <v>0</v>
      </c>
    </row>
    <row r="277" customFormat="false" ht="15" hidden="false" customHeight="false" outlineLevel="0" collapsed="false">
      <c r="A277" s="19" t="n">
        <v>276</v>
      </c>
      <c r="B277" s="20" t="n">
        <f aca="false">EDATE(B276,1)</f>
        <v>54605</v>
      </c>
      <c r="C277" s="21" t="n">
        <f aca="false">I276</f>
        <v>0</v>
      </c>
      <c r="D277" s="21" t="n">
        <f aca="false">ROUND(C277*'Inputs &amp; Summary'!$B$13,2)</f>
        <v>0</v>
      </c>
      <c r="E277" s="21" t="n">
        <f aca="false">IF(C277&lt;=0,0,MIN(C277+D277,'Inputs &amp; Summary'!$B$14))</f>
        <v>0</v>
      </c>
      <c r="F277" s="21" t="n">
        <f aca="false">IF(C277&lt;=0,0,'Inputs &amp; Summary'!$B$8)</f>
        <v>0</v>
      </c>
      <c r="G277" s="21" t="n">
        <f aca="false">MIN(C277+D277,E277+F277)</f>
        <v>0</v>
      </c>
      <c r="H277" s="21" t="n">
        <f aca="false">G277-D277</f>
        <v>0</v>
      </c>
      <c r="I277" s="21" t="n">
        <f aca="false">ROUND(MAX(0,C277+D277-G277),2)</f>
        <v>0</v>
      </c>
    </row>
    <row r="278" customFormat="false" ht="15" hidden="false" customHeight="false" outlineLevel="0" collapsed="false">
      <c r="A278" s="19" t="n">
        <v>277</v>
      </c>
      <c r="B278" s="20" t="n">
        <f aca="false">EDATE(B277,1)</f>
        <v>54636</v>
      </c>
      <c r="C278" s="21" t="n">
        <f aca="false">I277</f>
        <v>0</v>
      </c>
      <c r="D278" s="21" t="n">
        <f aca="false">ROUND(C278*'Inputs &amp; Summary'!$B$13,2)</f>
        <v>0</v>
      </c>
      <c r="E278" s="21" t="n">
        <f aca="false">IF(C278&lt;=0,0,MIN(C278+D278,'Inputs &amp; Summary'!$B$14))</f>
        <v>0</v>
      </c>
      <c r="F278" s="21" t="n">
        <f aca="false">IF(C278&lt;=0,0,'Inputs &amp; Summary'!$B$8)</f>
        <v>0</v>
      </c>
      <c r="G278" s="21" t="n">
        <f aca="false">MIN(C278+D278,E278+F278)</f>
        <v>0</v>
      </c>
      <c r="H278" s="21" t="n">
        <f aca="false">G278-D278</f>
        <v>0</v>
      </c>
      <c r="I278" s="21" t="n">
        <f aca="false">ROUND(MAX(0,C278+D278-G278),2)</f>
        <v>0</v>
      </c>
    </row>
    <row r="279" customFormat="false" ht="15" hidden="false" customHeight="false" outlineLevel="0" collapsed="false">
      <c r="A279" s="19" t="n">
        <v>278</v>
      </c>
      <c r="B279" s="20" t="n">
        <f aca="false">EDATE(B278,1)</f>
        <v>54667</v>
      </c>
      <c r="C279" s="21" t="n">
        <f aca="false">I278</f>
        <v>0</v>
      </c>
      <c r="D279" s="21" t="n">
        <f aca="false">ROUND(C279*'Inputs &amp; Summary'!$B$13,2)</f>
        <v>0</v>
      </c>
      <c r="E279" s="21" t="n">
        <f aca="false">IF(C279&lt;=0,0,MIN(C279+D279,'Inputs &amp; Summary'!$B$14))</f>
        <v>0</v>
      </c>
      <c r="F279" s="21" t="n">
        <f aca="false">IF(C279&lt;=0,0,'Inputs &amp; Summary'!$B$8)</f>
        <v>0</v>
      </c>
      <c r="G279" s="21" t="n">
        <f aca="false">MIN(C279+D279,E279+F279)</f>
        <v>0</v>
      </c>
      <c r="H279" s="21" t="n">
        <f aca="false">G279-D279</f>
        <v>0</v>
      </c>
      <c r="I279" s="21" t="n">
        <f aca="false">ROUND(MAX(0,C279+D279-G279),2)</f>
        <v>0</v>
      </c>
    </row>
    <row r="280" customFormat="false" ht="15" hidden="false" customHeight="false" outlineLevel="0" collapsed="false">
      <c r="A280" s="19" t="n">
        <v>279</v>
      </c>
      <c r="B280" s="20" t="n">
        <f aca="false">EDATE(B279,1)</f>
        <v>54697</v>
      </c>
      <c r="C280" s="21" t="n">
        <f aca="false">I279</f>
        <v>0</v>
      </c>
      <c r="D280" s="21" t="n">
        <f aca="false">ROUND(C280*'Inputs &amp; Summary'!$B$13,2)</f>
        <v>0</v>
      </c>
      <c r="E280" s="21" t="n">
        <f aca="false">IF(C280&lt;=0,0,MIN(C280+D280,'Inputs &amp; Summary'!$B$14))</f>
        <v>0</v>
      </c>
      <c r="F280" s="21" t="n">
        <f aca="false">IF(C280&lt;=0,0,'Inputs &amp; Summary'!$B$8)</f>
        <v>0</v>
      </c>
      <c r="G280" s="21" t="n">
        <f aca="false">MIN(C280+D280,E280+F280)</f>
        <v>0</v>
      </c>
      <c r="H280" s="21" t="n">
        <f aca="false">G280-D280</f>
        <v>0</v>
      </c>
      <c r="I280" s="21" t="n">
        <f aca="false">ROUND(MAX(0,C280+D280-G280),2)</f>
        <v>0</v>
      </c>
    </row>
    <row r="281" customFormat="false" ht="15" hidden="false" customHeight="false" outlineLevel="0" collapsed="false">
      <c r="A281" s="19" t="n">
        <v>280</v>
      </c>
      <c r="B281" s="20" t="n">
        <f aca="false">EDATE(B280,1)</f>
        <v>54728</v>
      </c>
      <c r="C281" s="21" t="n">
        <f aca="false">I280</f>
        <v>0</v>
      </c>
      <c r="D281" s="21" t="n">
        <f aca="false">ROUND(C281*'Inputs &amp; Summary'!$B$13,2)</f>
        <v>0</v>
      </c>
      <c r="E281" s="21" t="n">
        <f aca="false">IF(C281&lt;=0,0,MIN(C281+D281,'Inputs &amp; Summary'!$B$14))</f>
        <v>0</v>
      </c>
      <c r="F281" s="21" t="n">
        <f aca="false">IF(C281&lt;=0,0,'Inputs &amp; Summary'!$B$8)</f>
        <v>0</v>
      </c>
      <c r="G281" s="21" t="n">
        <f aca="false">MIN(C281+D281,E281+F281)</f>
        <v>0</v>
      </c>
      <c r="H281" s="21" t="n">
        <f aca="false">G281-D281</f>
        <v>0</v>
      </c>
      <c r="I281" s="21" t="n">
        <f aca="false">ROUND(MAX(0,C281+D281-G281),2)</f>
        <v>0</v>
      </c>
    </row>
    <row r="282" customFormat="false" ht="15" hidden="false" customHeight="false" outlineLevel="0" collapsed="false">
      <c r="A282" s="19" t="n">
        <v>281</v>
      </c>
      <c r="B282" s="20" t="n">
        <f aca="false">EDATE(B281,1)</f>
        <v>54758</v>
      </c>
      <c r="C282" s="21" t="n">
        <f aca="false">I281</f>
        <v>0</v>
      </c>
      <c r="D282" s="21" t="n">
        <f aca="false">ROUND(C282*'Inputs &amp; Summary'!$B$13,2)</f>
        <v>0</v>
      </c>
      <c r="E282" s="21" t="n">
        <f aca="false">IF(C282&lt;=0,0,MIN(C282+D282,'Inputs &amp; Summary'!$B$14))</f>
        <v>0</v>
      </c>
      <c r="F282" s="21" t="n">
        <f aca="false">IF(C282&lt;=0,0,'Inputs &amp; Summary'!$B$8)</f>
        <v>0</v>
      </c>
      <c r="G282" s="21" t="n">
        <f aca="false">MIN(C282+D282,E282+F282)</f>
        <v>0</v>
      </c>
      <c r="H282" s="21" t="n">
        <f aca="false">G282-D282</f>
        <v>0</v>
      </c>
      <c r="I282" s="21" t="n">
        <f aca="false">ROUND(MAX(0,C282+D282-G282),2)</f>
        <v>0</v>
      </c>
    </row>
    <row r="283" customFormat="false" ht="15" hidden="false" customHeight="false" outlineLevel="0" collapsed="false">
      <c r="A283" s="19" t="n">
        <v>282</v>
      </c>
      <c r="B283" s="20" t="n">
        <f aca="false">EDATE(B282,1)</f>
        <v>54789</v>
      </c>
      <c r="C283" s="21" t="n">
        <f aca="false">I282</f>
        <v>0</v>
      </c>
      <c r="D283" s="21" t="n">
        <f aca="false">ROUND(C283*'Inputs &amp; Summary'!$B$13,2)</f>
        <v>0</v>
      </c>
      <c r="E283" s="21" t="n">
        <f aca="false">IF(C283&lt;=0,0,MIN(C283+D283,'Inputs &amp; Summary'!$B$14))</f>
        <v>0</v>
      </c>
      <c r="F283" s="21" t="n">
        <f aca="false">IF(C283&lt;=0,0,'Inputs &amp; Summary'!$B$8)</f>
        <v>0</v>
      </c>
      <c r="G283" s="21" t="n">
        <f aca="false">MIN(C283+D283,E283+F283)</f>
        <v>0</v>
      </c>
      <c r="H283" s="21" t="n">
        <f aca="false">G283-D283</f>
        <v>0</v>
      </c>
      <c r="I283" s="21" t="n">
        <f aca="false">ROUND(MAX(0,C283+D283-G283),2)</f>
        <v>0</v>
      </c>
    </row>
    <row r="284" customFormat="false" ht="15" hidden="false" customHeight="false" outlineLevel="0" collapsed="false">
      <c r="A284" s="19" t="n">
        <v>283</v>
      </c>
      <c r="B284" s="20" t="n">
        <f aca="false">EDATE(B283,1)</f>
        <v>54820</v>
      </c>
      <c r="C284" s="21" t="n">
        <f aca="false">I283</f>
        <v>0</v>
      </c>
      <c r="D284" s="21" t="n">
        <f aca="false">ROUND(C284*'Inputs &amp; Summary'!$B$13,2)</f>
        <v>0</v>
      </c>
      <c r="E284" s="21" t="n">
        <f aca="false">IF(C284&lt;=0,0,MIN(C284+D284,'Inputs &amp; Summary'!$B$14))</f>
        <v>0</v>
      </c>
      <c r="F284" s="21" t="n">
        <f aca="false">IF(C284&lt;=0,0,'Inputs &amp; Summary'!$B$8)</f>
        <v>0</v>
      </c>
      <c r="G284" s="21" t="n">
        <f aca="false">MIN(C284+D284,E284+F284)</f>
        <v>0</v>
      </c>
      <c r="H284" s="21" t="n">
        <f aca="false">G284-D284</f>
        <v>0</v>
      </c>
      <c r="I284" s="21" t="n">
        <f aca="false">ROUND(MAX(0,C284+D284-G284),2)</f>
        <v>0</v>
      </c>
    </row>
    <row r="285" customFormat="false" ht="15" hidden="false" customHeight="false" outlineLevel="0" collapsed="false">
      <c r="A285" s="19" t="n">
        <v>284</v>
      </c>
      <c r="B285" s="20" t="n">
        <f aca="false">EDATE(B284,1)</f>
        <v>54848</v>
      </c>
      <c r="C285" s="21" t="n">
        <f aca="false">I284</f>
        <v>0</v>
      </c>
      <c r="D285" s="21" t="n">
        <f aca="false">ROUND(C285*'Inputs &amp; Summary'!$B$13,2)</f>
        <v>0</v>
      </c>
      <c r="E285" s="21" t="n">
        <f aca="false">IF(C285&lt;=0,0,MIN(C285+D285,'Inputs &amp; Summary'!$B$14))</f>
        <v>0</v>
      </c>
      <c r="F285" s="21" t="n">
        <f aca="false">IF(C285&lt;=0,0,'Inputs &amp; Summary'!$B$8)</f>
        <v>0</v>
      </c>
      <c r="G285" s="21" t="n">
        <f aca="false">MIN(C285+D285,E285+F285)</f>
        <v>0</v>
      </c>
      <c r="H285" s="21" t="n">
        <f aca="false">G285-D285</f>
        <v>0</v>
      </c>
      <c r="I285" s="21" t="n">
        <f aca="false">ROUND(MAX(0,C285+D285-G285),2)</f>
        <v>0</v>
      </c>
    </row>
    <row r="286" customFormat="false" ht="15" hidden="false" customHeight="false" outlineLevel="0" collapsed="false">
      <c r="A286" s="19" t="n">
        <v>285</v>
      </c>
      <c r="B286" s="20" t="n">
        <f aca="false">EDATE(B285,1)</f>
        <v>54879</v>
      </c>
      <c r="C286" s="21" t="n">
        <f aca="false">I285</f>
        <v>0</v>
      </c>
      <c r="D286" s="21" t="n">
        <f aca="false">ROUND(C286*'Inputs &amp; Summary'!$B$13,2)</f>
        <v>0</v>
      </c>
      <c r="E286" s="21" t="n">
        <f aca="false">IF(C286&lt;=0,0,MIN(C286+D286,'Inputs &amp; Summary'!$B$14))</f>
        <v>0</v>
      </c>
      <c r="F286" s="21" t="n">
        <f aca="false">IF(C286&lt;=0,0,'Inputs &amp; Summary'!$B$8)</f>
        <v>0</v>
      </c>
      <c r="G286" s="21" t="n">
        <f aca="false">MIN(C286+D286,E286+F286)</f>
        <v>0</v>
      </c>
      <c r="H286" s="21" t="n">
        <f aca="false">G286-D286</f>
        <v>0</v>
      </c>
      <c r="I286" s="21" t="n">
        <f aca="false">ROUND(MAX(0,C286+D286-G286),2)</f>
        <v>0</v>
      </c>
    </row>
    <row r="287" customFormat="false" ht="15" hidden="false" customHeight="false" outlineLevel="0" collapsed="false">
      <c r="A287" s="19" t="n">
        <v>286</v>
      </c>
      <c r="B287" s="20" t="n">
        <f aca="false">EDATE(B286,1)</f>
        <v>54909</v>
      </c>
      <c r="C287" s="21" t="n">
        <f aca="false">I286</f>
        <v>0</v>
      </c>
      <c r="D287" s="21" t="n">
        <f aca="false">ROUND(C287*'Inputs &amp; Summary'!$B$13,2)</f>
        <v>0</v>
      </c>
      <c r="E287" s="21" t="n">
        <f aca="false">IF(C287&lt;=0,0,MIN(C287+D287,'Inputs &amp; Summary'!$B$14))</f>
        <v>0</v>
      </c>
      <c r="F287" s="21" t="n">
        <f aca="false">IF(C287&lt;=0,0,'Inputs &amp; Summary'!$B$8)</f>
        <v>0</v>
      </c>
      <c r="G287" s="21" t="n">
        <f aca="false">MIN(C287+D287,E287+F287)</f>
        <v>0</v>
      </c>
      <c r="H287" s="21" t="n">
        <f aca="false">G287-D287</f>
        <v>0</v>
      </c>
      <c r="I287" s="21" t="n">
        <f aca="false">ROUND(MAX(0,C287+D287-G287),2)</f>
        <v>0</v>
      </c>
    </row>
    <row r="288" customFormat="false" ht="15" hidden="false" customHeight="false" outlineLevel="0" collapsed="false">
      <c r="A288" s="19" t="n">
        <v>287</v>
      </c>
      <c r="B288" s="20" t="n">
        <f aca="false">EDATE(B287,1)</f>
        <v>54940</v>
      </c>
      <c r="C288" s="21" t="n">
        <f aca="false">I287</f>
        <v>0</v>
      </c>
      <c r="D288" s="21" t="n">
        <f aca="false">ROUND(C288*'Inputs &amp; Summary'!$B$13,2)</f>
        <v>0</v>
      </c>
      <c r="E288" s="21" t="n">
        <f aca="false">IF(C288&lt;=0,0,MIN(C288+D288,'Inputs &amp; Summary'!$B$14))</f>
        <v>0</v>
      </c>
      <c r="F288" s="21" t="n">
        <f aca="false">IF(C288&lt;=0,0,'Inputs &amp; Summary'!$B$8)</f>
        <v>0</v>
      </c>
      <c r="G288" s="21" t="n">
        <f aca="false">MIN(C288+D288,E288+F288)</f>
        <v>0</v>
      </c>
      <c r="H288" s="21" t="n">
        <f aca="false">G288-D288</f>
        <v>0</v>
      </c>
      <c r="I288" s="21" t="n">
        <f aca="false">ROUND(MAX(0,C288+D288-G288),2)</f>
        <v>0</v>
      </c>
    </row>
    <row r="289" customFormat="false" ht="15" hidden="false" customHeight="false" outlineLevel="0" collapsed="false">
      <c r="A289" s="19" t="n">
        <v>288</v>
      </c>
      <c r="B289" s="20" t="n">
        <f aca="false">EDATE(B288,1)</f>
        <v>54970</v>
      </c>
      <c r="C289" s="21" t="n">
        <f aca="false">I288</f>
        <v>0</v>
      </c>
      <c r="D289" s="21" t="n">
        <f aca="false">ROUND(C289*'Inputs &amp; Summary'!$B$13,2)</f>
        <v>0</v>
      </c>
      <c r="E289" s="21" t="n">
        <f aca="false">IF(C289&lt;=0,0,MIN(C289+D289,'Inputs &amp; Summary'!$B$14))</f>
        <v>0</v>
      </c>
      <c r="F289" s="21" t="n">
        <f aca="false">IF(C289&lt;=0,0,'Inputs &amp; Summary'!$B$8)</f>
        <v>0</v>
      </c>
      <c r="G289" s="21" t="n">
        <f aca="false">MIN(C289+D289,E289+F289)</f>
        <v>0</v>
      </c>
      <c r="H289" s="21" t="n">
        <f aca="false">G289-D289</f>
        <v>0</v>
      </c>
      <c r="I289" s="21" t="n">
        <f aca="false">ROUND(MAX(0,C289+D289-G289),2)</f>
        <v>0</v>
      </c>
    </row>
    <row r="290" customFormat="false" ht="15" hidden="false" customHeight="false" outlineLevel="0" collapsed="false">
      <c r="A290" s="19" t="n">
        <v>289</v>
      </c>
      <c r="B290" s="20" t="n">
        <f aca="false">EDATE(B289,1)</f>
        <v>55001</v>
      </c>
      <c r="C290" s="21" t="n">
        <f aca="false">I289</f>
        <v>0</v>
      </c>
      <c r="D290" s="21" t="n">
        <f aca="false">ROUND(C290*'Inputs &amp; Summary'!$B$13,2)</f>
        <v>0</v>
      </c>
      <c r="E290" s="21" t="n">
        <f aca="false">IF(C290&lt;=0,0,MIN(C290+D290,'Inputs &amp; Summary'!$B$14))</f>
        <v>0</v>
      </c>
      <c r="F290" s="21" t="n">
        <f aca="false">IF(C290&lt;=0,0,'Inputs &amp; Summary'!$B$8)</f>
        <v>0</v>
      </c>
      <c r="G290" s="21" t="n">
        <f aca="false">MIN(C290+D290,E290+F290)</f>
        <v>0</v>
      </c>
      <c r="H290" s="21" t="n">
        <f aca="false">G290-D290</f>
        <v>0</v>
      </c>
      <c r="I290" s="21" t="n">
        <f aca="false">ROUND(MAX(0,C290+D290-G290),2)</f>
        <v>0</v>
      </c>
    </row>
    <row r="291" customFormat="false" ht="15" hidden="false" customHeight="false" outlineLevel="0" collapsed="false">
      <c r="A291" s="19" t="n">
        <v>290</v>
      </c>
      <c r="B291" s="20" t="n">
        <f aca="false">EDATE(B290,1)</f>
        <v>55032</v>
      </c>
      <c r="C291" s="21" t="n">
        <f aca="false">I290</f>
        <v>0</v>
      </c>
      <c r="D291" s="21" t="n">
        <f aca="false">ROUND(C291*'Inputs &amp; Summary'!$B$13,2)</f>
        <v>0</v>
      </c>
      <c r="E291" s="21" t="n">
        <f aca="false">IF(C291&lt;=0,0,MIN(C291+D291,'Inputs &amp; Summary'!$B$14))</f>
        <v>0</v>
      </c>
      <c r="F291" s="21" t="n">
        <f aca="false">IF(C291&lt;=0,0,'Inputs &amp; Summary'!$B$8)</f>
        <v>0</v>
      </c>
      <c r="G291" s="21" t="n">
        <f aca="false">MIN(C291+D291,E291+F291)</f>
        <v>0</v>
      </c>
      <c r="H291" s="21" t="n">
        <f aca="false">G291-D291</f>
        <v>0</v>
      </c>
      <c r="I291" s="21" t="n">
        <f aca="false">ROUND(MAX(0,C291+D291-G291),2)</f>
        <v>0</v>
      </c>
    </row>
    <row r="292" customFormat="false" ht="15" hidden="false" customHeight="false" outlineLevel="0" collapsed="false">
      <c r="A292" s="19" t="n">
        <v>291</v>
      </c>
      <c r="B292" s="20" t="n">
        <f aca="false">EDATE(B291,1)</f>
        <v>55062</v>
      </c>
      <c r="C292" s="21" t="n">
        <f aca="false">I291</f>
        <v>0</v>
      </c>
      <c r="D292" s="21" t="n">
        <f aca="false">ROUND(C292*'Inputs &amp; Summary'!$B$13,2)</f>
        <v>0</v>
      </c>
      <c r="E292" s="21" t="n">
        <f aca="false">IF(C292&lt;=0,0,MIN(C292+D292,'Inputs &amp; Summary'!$B$14))</f>
        <v>0</v>
      </c>
      <c r="F292" s="21" t="n">
        <f aca="false">IF(C292&lt;=0,0,'Inputs &amp; Summary'!$B$8)</f>
        <v>0</v>
      </c>
      <c r="G292" s="21" t="n">
        <f aca="false">MIN(C292+D292,E292+F292)</f>
        <v>0</v>
      </c>
      <c r="H292" s="21" t="n">
        <f aca="false">G292-D292</f>
        <v>0</v>
      </c>
      <c r="I292" s="21" t="n">
        <f aca="false">ROUND(MAX(0,C292+D292-G292),2)</f>
        <v>0</v>
      </c>
    </row>
    <row r="293" customFormat="false" ht="15" hidden="false" customHeight="false" outlineLevel="0" collapsed="false">
      <c r="A293" s="19" t="n">
        <v>292</v>
      </c>
      <c r="B293" s="20" t="n">
        <f aca="false">EDATE(B292,1)</f>
        <v>55093</v>
      </c>
      <c r="C293" s="21" t="n">
        <f aca="false">I292</f>
        <v>0</v>
      </c>
      <c r="D293" s="21" t="n">
        <f aca="false">ROUND(C293*'Inputs &amp; Summary'!$B$13,2)</f>
        <v>0</v>
      </c>
      <c r="E293" s="21" t="n">
        <f aca="false">IF(C293&lt;=0,0,MIN(C293+D293,'Inputs &amp; Summary'!$B$14))</f>
        <v>0</v>
      </c>
      <c r="F293" s="21" t="n">
        <f aca="false">IF(C293&lt;=0,0,'Inputs &amp; Summary'!$B$8)</f>
        <v>0</v>
      </c>
      <c r="G293" s="21" t="n">
        <f aca="false">MIN(C293+D293,E293+F293)</f>
        <v>0</v>
      </c>
      <c r="H293" s="21" t="n">
        <f aca="false">G293-D293</f>
        <v>0</v>
      </c>
      <c r="I293" s="21" t="n">
        <f aca="false">ROUND(MAX(0,C293+D293-G293),2)</f>
        <v>0</v>
      </c>
    </row>
    <row r="294" customFormat="false" ht="15" hidden="false" customHeight="false" outlineLevel="0" collapsed="false">
      <c r="A294" s="19" t="n">
        <v>293</v>
      </c>
      <c r="B294" s="20" t="n">
        <f aca="false">EDATE(B293,1)</f>
        <v>55123</v>
      </c>
      <c r="C294" s="21" t="n">
        <f aca="false">I293</f>
        <v>0</v>
      </c>
      <c r="D294" s="21" t="n">
        <f aca="false">ROUND(C294*'Inputs &amp; Summary'!$B$13,2)</f>
        <v>0</v>
      </c>
      <c r="E294" s="21" t="n">
        <f aca="false">IF(C294&lt;=0,0,MIN(C294+D294,'Inputs &amp; Summary'!$B$14))</f>
        <v>0</v>
      </c>
      <c r="F294" s="21" t="n">
        <f aca="false">IF(C294&lt;=0,0,'Inputs &amp; Summary'!$B$8)</f>
        <v>0</v>
      </c>
      <c r="G294" s="21" t="n">
        <f aca="false">MIN(C294+D294,E294+F294)</f>
        <v>0</v>
      </c>
      <c r="H294" s="21" t="n">
        <f aca="false">G294-D294</f>
        <v>0</v>
      </c>
      <c r="I294" s="21" t="n">
        <f aca="false">ROUND(MAX(0,C294+D294-G294),2)</f>
        <v>0</v>
      </c>
    </row>
    <row r="295" customFormat="false" ht="15" hidden="false" customHeight="false" outlineLevel="0" collapsed="false">
      <c r="A295" s="19" t="n">
        <v>294</v>
      </c>
      <c r="B295" s="20" t="n">
        <f aca="false">EDATE(B294,1)</f>
        <v>55154</v>
      </c>
      <c r="C295" s="21" t="n">
        <f aca="false">I294</f>
        <v>0</v>
      </c>
      <c r="D295" s="21" t="n">
        <f aca="false">ROUND(C295*'Inputs &amp; Summary'!$B$13,2)</f>
        <v>0</v>
      </c>
      <c r="E295" s="21" t="n">
        <f aca="false">IF(C295&lt;=0,0,MIN(C295+D295,'Inputs &amp; Summary'!$B$14))</f>
        <v>0</v>
      </c>
      <c r="F295" s="21" t="n">
        <f aca="false">IF(C295&lt;=0,0,'Inputs &amp; Summary'!$B$8)</f>
        <v>0</v>
      </c>
      <c r="G295" s="21" t="n">
        <f aca="false">MIN(C295+D295,E295+F295)</f>
        <v>0</v>
      </c>
      <c r="H295" s="21" t="n">
        <f aca="false">G295-D295</f>
        <v>0</v>
      </c>
      <c r="I295" s="21" t="n">
        <f aca="false">ROUND(MAX(0,C295+D295-G295),2)</f>
        <v>0</v>
      </c>
    </row>
    <row r="296" customFormat="false" ht="15" hidden="false" customHeight="false" outlineLevel="0" collapsed="false">
      <c r="A296" s="19" t="n">
        <v>295</v>
      </c>
      <c r="B296" s="20" t="n">
        <f aca="false">EDATE(B295,1)</f>
        <v>55185</v>
      </c>
      <c r="C296" s="21" t="n">
        <f aca="false">I295</f>
        <v>0</v>
      </c>
      <c r="D296" s="21" t="n">
        <f aca="false">ROUND(C296*'Inputs &amp; Summary'!$B$13,2)</f>
        <v>0</v>
      </c>
      <c r="E296" s="21" t="n">
        <f aca="false">IF(C296&lt;=0,0,MIN(C296+D296,'Inputs &amp; Summary'!$B$14))</f>
        <v>0</v>
      </c>
      <c r="F296" s="21" t="n">
        <f aca="false">IF(C296&lt;=0,0,'Inputs &amp; Summary'!$B$8)</f>
        <v>0</v>
      </c>
      <c r="G296" s="21" t="n">
        <f aca="false">MIN(C296+D296,E296+F296)</f>
        <v>0</v>
      </c>
      <c r="H296" s="21" t="n">
        <f aca="false">G296-D296</f>
        <v>0</v>
      </c>
      <c r="I296" s="21" t="n">
        <f aca="false">ROUND(MAX(0,C296+D296-G296),2)</f>
        <v>0</v>
      </c>
    </row>
    <row r="297" customFormat="false" ht="15" hidden="false" customHeight="false" outlineLevel="0" collapsed="false">
      <c r="A297" s="19" t="n">
        <v>296</v>
      </c>
      <c r="B297" s="20" t="n">
        <f aca="false">EDATE(B296,1)</f>
        <v>55213</v>
      </c>
      <c r="C297" s="21" t="n">
        <f aca="false">I296</f>
        <v>0</v>
      </c>
      <c r="D297" s="21" t="n">
        <f aca="false">ROUND(C297*'Inputs &amp; Summary'!$B$13,2)</f>
        <v>0</v>
      </c>
      <c r="E297" s="21" t="n">
        <f aca="false">IF(C297&lt;=0,0,MIN(C297+D297,'Inputs &amp; Summary'!$B$14))</f>
        <v>0</v>
      </c>
      <c r="F297" s="21" t="n">
        <f aca="false">IF(C297&lt;=0,0,'Inputs &amp; Summary'!$B$8)</f>
        <v>0</v>
      </c>
      <c r="G297" s="21" t="n">
        <f aca="false">MIN(C297+D297,E297+F297)</f>
        <v>0</v>
      </c>
      <c r="H297" s="21" t="n">
        <f aca="false">G297-D297</f>
        <v>0</v>
      </c>
      <c r="I297" s="21" t="n">
        <f aca="false">ROUND(MAX(0,C297+D297-G297),2)</f>
        <v>0</v>
      </c>
    </row>
    <row r="298" customFormat="false" ht="15" hidden="false" customHeight="false" outlineLevel="0" collapsed="false">
      <c r="A298" s="19" t="n">
        <v>297</v>
      </c>
      <c r="B298" s="20" t="n">
        <f aca="false">EDATE(B297,1)</f>
        <v>55244</v>
      </c>
      <c r="C298" s="21" t="n">
        <f aca="false">I297</f>
        <v>0</v>
      </c>
      <c r="D298" s="21" t="n">
        <f aca="false">ROUND(C298*'Inputs &amp; Summary'!$B$13,2)</f>
        <v>0</v>
      </c>
      <c r="E298" s="21" t="n">
        <f aca="false">IF(C298&lt;=0,0,MIN(C298+D298,'Inputs &amp; Summary'!$B$14))</f>
        <v>0</v>
      </c>
      <c r="F298" s="21" t="n">
        <f aca="false">IF(C298&lt;=0,0,'Inputs &amp; Summary'!$B$8)</f>
        <v>0</v>
      </c>
      <c r="G298" s="21" t="n">
        <f aca="false">MIN(C298+D298,E298+F298)</f>
        <v>0</v>
      </c>
      <c r="H298" s="21" t="n">
        <f aca="false">G298-D298</f>
        <v>0</v>
      </c>
      <c r="I298" s="21" t="n">
        <f aca="false">ROUND(MAX(0,C298+D298-G298),2)</f>
        <v>0</v>
      </c>
    </row>
    <row r="299" customFormat="false" ht="15" hidden="false" customHeight="false" outlineLevel="0" collapsed="false">
      <c r="A299" s="19" t="n">
        <v>298</v>
      </c>
      <c r="B299" s="20" t="n">
        <f aca="false">EDATE(B298,1)</f>
        <v>55274</v>
      </c>
      <c r="C299" s="21" t="n">
        <f aca="false">I298</f>
        <v>0</v>
      </c>
      <c r="D299" s="21" t="n">
        <f aca="false">ROUND(C299*'Inputs &amp; Summary'!$B$13,2)</f>
        <v>0</v>
      </c>
      <c r="E299" s="21" t="n">
        <f aca="false">IF(C299&lt;=0,0,MIN(C299+D299,'Inputs &amp; Summary'!$B$14))</f>
        <v>0</v>
      </c>
      <c r="F299" s="21" t="n">
        <f aca="false">IF(C299&lt;=0,0,'Inputs &amp; Summary'!$B$8)</f>
        <v>0</v>
      </c>
      <c r="G299" s="21" t="n">
        <f aca="false">MIN(C299+D299,E299+F299)</f>
        <v>0</v>
      </c>
      <c r="H299" s="21" t="n">
        <f aca="false">G299-D299</f>
        <v>0</v>
      </c>
      <c r="I299" s="21" t="n">
        <f aca="false">ROUND(MAX(0,C299+D299-G299),2)</f>
        <v>0</v>
      </c>
    </row>
    <row r="300" customFormat="false" ht="15" hidden="false" customHeight="false" outlineLevel="0" collapsed="false">
      <c r="A300" s="19" t="n">
        <v>299</v>
      </c>
      <c r="B300" s="20" t="n">
        <f aca="false">EDATE(B299,1)</f>
        <v>55305</v>
      </c>
      <c r="C300" s="21" t="n">
        <f aca="false">I299</f>
        <v>0</v>
      </c>
      <c r="D300" s="21" t="n">
        <f aca="false">ROUND(C300*'Inputs &amp; Summary'!$B$13,2)</f>
        <v>0</v>
      </c>
      <c r="E300" s="21" t="n">
        <f aca="false">IF(C300&lt;=0,0,MIN(C300+D300,'Inputs &amp; Summary'!$B$14))</f>
        <v>0</v>
      </c>
      <c r="F300" s="21" t="n">
        <f aca="false">IF(C300&lt;=0,0,'Inputs &amp; Summary'!$B$8)</f>
        <v>0</v>
      </c>
      <c r="G300" s="21" t="n">
        <f aca="false">MIN(C300+D300,E300+F300)</f>
        <v>0</v>
      </c>
      <c r="H300" s="21" t="n">
        <f aca="false">G300-D300</f>
        <v>0</v>
      </c>
      <c r="I300" s="21" t="n">
        <f aca="false">ROUND(MAX(0,C300+D300-G300),2)</f>
        <v>0</v>
      </c>
    </row>
    <row r="301" customFormat="false" ht="15" hidden="false" customHeight="false" outlineLevel="0" collapsed="false">
      <c r="A301" s="19" t="n">
        <v>300</v>
      </c>
      <c r="B301" s="20" t="n">
        <f aca="false">EDATE(B300,1)</f>
        <v>55335</v>
      </c>
      <c r="C301" s="21" t="n">
        <f aca="false">I300</f>
        <v>0</v>
      </c>
      <c r="D301" s="21" t="n">
        <f aca="false">ROUND(C301*'Inputs &amp; Summary'!$B$13,2)</f>
        <v>0</v>
      </c>
      <c r="E301" s="21" t="n">
        <f aca="false">IF(C301&lt;=0,0,MIN(C301+D301,'Inputs &amp; Summary'!$B$14))</f>
        <v>0</v>
      </c>
      <c r="F301" s="21" t="n">
        <f aca="false">IF(C301&lt;=0,0,'Inputs &amp; Summary'!$B$8)</f>
        <v>0</v>
      </c>
      <c r="G301" s="21" t="n">
        <f aca="false">MIN(C301+D301,E301+F301)</f>
        <v>0</v>
      </c>
      <c r="H301" s="21" t="n">
        <f aca="false">G301-D301</f>
        <v>0</v>
      </c>
      <c r="I301" s="21" t="n">
        <f aca="false">ROUND(MAX(0,C301+D301-G301),2)</f>
        <v>0</v>
      </c>
    </row>
    <row r="302" customFormat="false" ht="15" hidden="false" customHeight="false" outlineLevel="0" collapsed="false">
      <c r="A302" s="19" t="n">
        <v>301</v>
      </c>
      <c r="B302" s="20" t="n">
        <f aca="false">EDATE(B301,1)</f>
        <v>55366</v>
      </c>
      <c r="C302" s="21" t="n">
        <f aca="false">I301</f>
        <v>0</v>
      </c>
      <c r="D302" s="21" t="n">
        <f aca="false">ROUND(C302*'Inputs &amp; Summary'!$B$13,2)</f>
        <v>0</v>
      </c>
      <c r="E302" s="21" t="n">
        <f aca="false">IF(C302&lt;=0,0,MIN(C302+D302,'Inputs &amp; Summary'!$B$14))</f>
        <v>0</v>
      </c>
      <c r="F302" s="21" t="n">
        <f aca="false">IF(C302&lt;=0,0,'Inputs &amp; Summary'!$B$8)</f>
        <v>0</v>
      </c>
      <c r="G302" s="21" t="n">
        <f aca="false">MIN(C302+D302,E302+F302)</f>
        <v>0</v>
      </c>
      <c r="H302" s="21" t="n">
        <f aca="false">G302-D302</f>
        <v>0</v>
      </c>
      <c r="I302" s="21" t="n">
        <f aca="false">ROUND(MAX(0,C302+D302-G302),2)</f>
        <v>0</v>
      </c>
    </row>
    <row r="303" customFormat="false" ht="15" hidden="false" customHeight="false" outlineLevel="0" collapsed="false">
      <c r="A303" s="19" t="n">
        <v>302</v>
      </c>
      <c r="B303" s="20" t="n">
        <f aca="false">EDATE(B302,1)</f>
        <v>55397</v>
      </c>
      <c r="C303" s="21" t="n">
        <f aca="false">I302</f>
        <v>0</v>
      </c>
      <c r="D303" s="21" t="n">
        <f aca="false">ROUND(C303*'Inputs &amp; Summary'!$B$13,2)</f>
        <v>0</v>
      </c>
      <c r="E303" s="21" t="n">
        <f aca="false">IF(C303&lt;=0,0,MIN(C303+D303,'Inputs &amp; Summary'!$B$14))</f>
        <v>0</v>
      </c>
      <c r="F303" s="21" t="n">
        <f aca="false">IF(C303&lt;=0,0,'Inputs &amp; Summary'!$B$8)</f>
        <v>0</v>
      </c>
      <c r="G303" s="21" t="n">
        <f aca="false">MIN(C303+D303,E303+F303)</f>
        <v>0</v>
      </c>
      <c r="H303" s="21" t="n">
        <f aca="false">G303-D303</f>
        <v>0</v>
      </c>
      <c r="I303" s="21" t="n">
        <f aca="false">ROUND(MAX(0,C303+D303-G303),2)</f>
        <v>0</v>
      </c>
    </row>
    <row r="304" customFormat="false" ht="15" hidden="false" customHeight="false" outlineLevel="0" collapsed="false">
      <c r="A304" s="19" t="n">
        <v>303</v>
      </c>
      <c r="B304" s="20" t="n">
        <f aca="false">EDATE(B303,1)</f>
        <v>55427</v>
      </c>
      <c r="C304" s="21" t="n">
        <f aca="false">I303</f>
        <v>0</v>
      </c>
      <c r="D304" s="21" t="n">
        <f aca="false">ROUND(C304*'Inputs &amp; Summary'!$B$13,2)</f>
        <v>0</v>
      </c>
      <c r="E304" s="21" t="n">
        <f aca="false">IF(C304&lt;=0,0,MIN(C304+D304,'Inputs &amp; Summary'!$B$14))</f>
        <v>0</v>
      </c>
      <c r="F304" s="21" t="n">
        <f aca="false">IF(C304&lt;=0,0,'Inputs &amp; Summary'!$B$8)</f>
        <v>0</v>
      </c>
      <c r="G304" s="21" t="n">
        <f aca="false">MIN(C304+D304,E304+F304)</f>
        <v>0</v>
      </c>
      <c r="H304" s="21" t="n">
        <f aca="false">G304-D304</f>
        <v>0</v>
      </c>
      <c r="I304" s="21" t="n">
        <f aca="false">ROUND(MAX(0,C304+D304-G304),2)</f>
        <v>0</v>
      </c>
    </row>
    <row r="305" customFormat="false" ht="15" hidden="false" customHeight="false" outlineLevel="0" collapsed="false">
      <c r="A305" s="19" t="n">
        <v>304</v>
      </c>
      <c r="B305" s="20" t="n">
        <f aca="false">EDATE(B304,1)</f>
        <v>55458</v>
      </c>
      <c r="C305" s="21" t="n">
        <f aca="false">I304</f>
        <v>0</v>
      </c>
      <c r="D305" s="21" t="n">
        <f aca="false">ROUND(C305*'Inputs &amp; Summary'!$B$13,2)</f>
        <v>0</v>
      </c>
      <c r="E305" s="21" t="n">
        <f aca="false">IF(C305&lt;=0,0,MIN(C305+D305,'Inputs &amp; Summary'!$B$14))</f>
        <v>0</v>
      </c>
      <c r="F305" s="21" t="n">
        <f aca="false">IF(C305&lt;=0,0,'Inputs &amp; Summary'!$B$8)</f>
        <v>0</v>
      </c>
      <c r="G305" s="21" t="n">
        <f aca="false">MIN(C305+D305,E305+F305)</f>
        <v>0</v>
      </c>
      <c r="H305" s="21" t="n">
        <f aca="false">G305-D305</f>
        <v>0</v>
      </c>
      <c r="I305" s="21" t="n">
        <f aca="false">ROUND(MAX(0,C305+D305-G305),2)</f>
        <v>0</v>
      </c>
    </row>
    <row r="306" customFormat="false" ht="15" hidden="false" customHeight="false" outlineLevel="0" collapsed="false">
      <c r="A306" s="19" t="n">
        <v>305</v>
      </c>
      <c r="B306" s="20" t="n">
        <f aca="false">EDATE(B305,1)</f>
        <v>55488</v>
      </c>
      <c r="C306" s="21" t="n">
        <f aca="false">I305</f>
        <v>0</v>
      </c>
      <c r="D306" s="21" t="n">
        <f aca="false">ROUND(C306*'Inputs &amp; Summary'!$B$13,2)</f>
        <v>0</v>
      </c>
      <c r="E306" s="21" t="n">
        <f aca="false">IF(C306&lt;=0,0,MIN(C306+D306,'Inputs &amp; Summary'!$B$14))</f>
        <v>0</v>
      </c>
      <c r="F306" s="21" t="n">
        <f aca="false">IF(C306&lt;=0,0,'Inputs &amp; Summary'!$B$8)</f>
        <v>0</v>
      </c>
      <c r="G306" s="21" t="n">
        <f aca="false">MIN(C306+D306,E306+F306)</f>
        <v>0</v>
      </c>
      <c r="H306" s="21" t="n">
        <f aca="false">G306-D306</f>
        <v>0</v>
      </c>
      <c r="I306" s="21" t="n">
        <f aca="false">ROUND(MAX(0,C306+D306-G306),2)</f>
        <v>0</v>
      </c>
    </row>
    <row r="307" customFormat="false" ht="15" hidden="false" customHeight="false" outlineLevel="0" collapsed="false">
      <c r="A307" s="19" t="n">
        <v>306</v>
      </c>
      <c r="B307" s="20" t="n">
        <f aca="false">EDATE(B306,1)</f>
        <v>55519</v>
      </c>
      <c r="C307" s="21" t="n">
        <f aca="false">I306</f>
        <v>0</v>
      </c>
      <c r="D307" s="21" t="n">
        <f aca="false">ROUND(C307*'Inputs &amp; Summary'!$B$13,2)</f>
        <v>0</v>
      </c>
      <c r="E307" s="21" t="n">
        <f aca="false">IF(C307&lt;=0,0,MIN(C307+D307,'Inputs &amp; Summary'!$B$14))</f>
        <v>0</v>
      </c>
      <c r="F307" s="21" t="n">
        <f aca="false">IF(C307&lt;=0,0,'Inputs &amp; Summary'!$B$8)</f>
        <v>0</v>
      </c>
      <c r="G307" s="21" t="n">
        <f aca="false">MIN(C307+D307,E307+F307)</f>
        <v>0</v>
      </c>
      <c r="H307" s="21" t="n">
        <f aca="false">G307-D307</f>
        <v>0</v>
      </c>
      <c r="I307" s="21" t="n">
        <f aca="false">ROUND(MAX(0,C307+D307-G307),2)</f>
        <v>0</v>
      </c>
    </row>
    <row r="308" customFormat="false" ht="15" hidden="false" customHeight="false" outlineLevel="0" collapsed="false">
      <c r="A308" s="19" t="n">
        <v>307</v>
      </c>
      <c r="B308" s="20" t="n">
        <f aca="false">EDATE(B307,1)</f>
        <v>55550</v>
      </c>
      <c r="C308" s="21" t="n">
        <f aca="false">I307</f>
        <v>0</v>
      </c>
      <c r="D308" s="21" t="n">
        <f aca="false">ROUND(C308*'Inputs &amp; Summary'!$B$13,2)</f>
        <v>0</v>
      </c>
      <c r="E308" s="21" t="n">
        <f aca="false">IF(C308&lt;=0,0,MIN(C308+D308,'Inputs &amp; Summary'!$B$14))</f>
        <v>0</v>
      </c>
      <c r="F308" s="21" t="n">
        <f aca="false">IF(C308&lt;=0,0,'Inputs &amp; Summary'!$B$8)</f>
        <v>0</v>
      </c>
      <c r="G308" s="21" t="n">
        <f aca="false">MIN(C308+D308,E308+F308)</f>
        <v>0</v>
      </c>
      <c r="H308" s="21" t="n">
        <f aca="false">G308-D308</f>
        <v>0</v>
      </c>
      <c r="I308" s="21" t="n">
        <f aca="false">ROUND(MAX(0,C308+D308-G308),2)</f>
        <v>0</v>
      </c>
    </row>
    <row r="309" customFormat="false" ht="15" hidden="false" customHeight="false" outlineLevel="0" collapsed="false">
      <c r="A309" s="19" t="n">
        <v>308</v>
      </c>
      <c r="B309" s="20" t="n">
        <f aca="false">EDATE(B308,1)</f>
        <v>55579</v>
      </c>
      <c r="C309" s="21" t="n">
        <f aca="false">I308</f>
        <v>0</v>
      </c>
      <c r="D309" s="21" t="n">
        <f aca="false">ROUND(C309*'Inputs &amp; Summary'!$B$13,2)</f>
        <v>0</v>
      </c>
      <c r="E309" s="21" t="n">
        <f aca="false">IF(C309&lt;=0,0,MIN(C309+D309,'Inputs &amp; Summary'!$B$14))</f>
        <v>0</v>
      </c>
      <c r="F309" s="21" t="n">
        <f aca="false">IF(C309&lt;=0,0,'Inputs &amp; Summary'!$B$8)</f>
        <v>0</v>
      </c>
      <c r="G309" s="21" t="n">
        <f aca="false">MIN(C309+D309,E309+F309)</f>
        <v>0</v>
      </c>
      <c r="H309" s="21" t="n">
        <f aca="false">G309-D309</f>
        <v>0</v>
      </c>
      <c r="I309" s="21" t="n">
        <f aca="false">ROUND(MAX(0,C309+D309-G309),2)</f>
        <v>0</v>
      </c>
    </row>
    <row r="310" customFormat="false" ht="15" hidden="false" customHeight="false" outlineLevel="0" collapsed="false">
      <c r="A310" s="19" t="n">
        <v>309</v>
      </c>
      <c r="B310" s="20" t="n">
        <f aca="false">EDATE(B309,1)</f>
        <v>55610</v>
      </c>
      <c r="C310" s="21" t="n">
        <f aca="false">I309</f>
        <v>0</v>
      </c>
      <c r="D310" s="21" t="n">
        <f aca="false">ROUND(C310*'Inputs &amp; Summary'!$B$13,2)</f>
        <v>0</v>
      </c>
      <c r="E310" s="21" t="n">
        <f aca="false">IF(C310&lt;=0,0,MIN(C310+D310,'Inputs &amp; Summary'!$B$14))</f>
        <v>0</v>
      </c>
      <c r="F310" s="21" t="n">
        <f aca="false">IF(C310&lt;=0,0,'Inputs &amp; Summary'!$B$8)</f>
        <v>0</v>
      </c>
      <c r="G310" s="21" t="n">
        <f aca="false">MIN(C310+D310,E310+F310)</f>
        <v>0</v>
      </c>
      <c r="H310" s="21" t="n">
        <f aca="false">G310-D310</f>
        <v>0</v>
      </c>
      <c r="I310" s="21" t="n">
        <f aca="false">ROUND(MAX(0,C310+D310-G310),2)</f>
        <v>0</v>
      </c>
    </row>
    <row r="311" customFormat="false" ht="15" hidden="false" customHeight="false" outlineLevel="0" collapsed="false">
      <c r="A311" s="19" t="n">
        <v>310</v>
      </c>
      <c r="B311" s="20" t="n">
        <f aca="false">EDATE(B310,1)</f>
        <v>55640</v>
      </c>
      <c r="C311" s="21" t="n">
        <f aca="false">I310</f>
        <v>0</v>
      </c>
      <c r="D311" s="21" t="n">
        <f aca="false">ROUND(C311*'Inputs &amp; Summary'!$B$13,2)</f>
        <v>0</v>
      </c>
      <c r="E311" s="21" t="n">
        <f aca="false">IF(C311&lt;=0,0,MIN(C311+D311,'Inputs &amp; Summary'!$B$14))</f>
        <v>0</v>
      </c>
      <c r="F311" s="21" t="n">
        <f aca="false">IF(C311&lt;=0,0,'Inputs &amp; Summary'!$B$8)</f>
        <v>0</v>
      </c>
      <c r="G311" s="21" t="n">
        <f aca="false">MIN(C311+D311,E311+F311)</f>
        <v>0</v>
      </c>
      <c r="H311" s="21" t="n">
        <f aca="false">G311-D311</f>
        <v>0</v>
      </c>
      <c r="I311" s="21" t="n">
        <f aca="false">ROUND(MAX(0,C311+D311-G311),2)</f>
        <v>0</v>
      </c>
    </row>
    <row r="312" customFormat="false" ht="15" hidden="false" customHeight="false" outlineLevel="0" collapsed="false">
      <c r="A312" s="19" t="n">
        <v>311</v>
      </c>
      <c r="B312" s="20" t="n">
        <f aca="false">EDATE(B311,1)</f>
        <v>55671</v>
      </c>
      <c r="C312" s="21" t="n">
        <f aca="false">I311</f>
        <v>0</v>
      </c>
      <c r="D312" s="21" t="n">
        <f aca="false">ROUND(C312*'Inputs &amp; Summary'!$B$13,2)</f>
        <v>0</v>
      </c>
      <c r="E312" s="21" t="n">
        <f aca="false">IF(C312&lt;=0,0,MIN(C312+D312,'Inputs &amp; Summary'!$B$14))</f>
        <v>0</v>
      </c>
      <c r="F312" s="21" t="n">
        <f aca="false">IF(C312&lt;=0,0,'Inputs &amp; Summary'!$B$8)</f>
        <v>0</v>
      </c>
      <c r="G312" s="21" t="n">
        <f aca="false">MIN(C312+D312,E312+F312)</f>
        <v>0</v>
      </c>
      <c r="H312" s="21" t="n">
        <f aca="false">G312-D312</f>
        <v>0</v>
      </c>
      <c r="I312" s="21" t="n">
        <f aca="false">ROUND(MAX(0,C312+D312-G312),2)</f>
        <v>0</v>
      </c>
    </row>
    <row r="313" customFormat="false" ht="15" hidden="false" customHeight="false" outlineLevel="0" collapsed="false">
      <c r="A313" s="19" t="n">
        <v>312</v>
      </c>
      <c r="B313" s="20" t="n">
        <f aca="false">EDATE(B312,1)</f>
        <v>55701</v>
      </c>
      <c r="C313" s="21" t="n">
        <f aca="false">I312</f>
        <v>0</v>
      </c>
      <c r="D313" s="21" t="n">
        <f aca="false">ROUND(C313*'Inputs &amp; Summary'!$B$13,2)</f>
        <v>0</v>
      </c>
      <c r="E313" s="21" t="n">
        <f aca="false">IF(C313&lt;=0,0,MIN(C313+D313,'Inputs &amp; Summary'!$B$14))</f>
        <v>0</v>
      </c>
      <c r="F313" s="21" t="n">
        <f aca="false">IF(C313&lt;=0,0,'Inputs &amp; Summary'!$B$8)</f>
        <v>0</v>
      </c>
      <c r="G313" s="21" t="n">
        <f aca="false">MIN(C313+D313,E313+F313)</f>
        <v>0</v>
      </c>
      <c r="H313" s="21" t="n">
        <f aca="false">G313-D313</f>
        <v>0</v>
      </c>
      <c r="I313" s="21" t="n">
        <f aca="false">ROUND(MAX(0,C313+D313-G313),2)</f>
        <v>0</v>
      </c>
    </row>
    <row r="314" customFormat="false" ht="15" hidden="false" customHeight="false" outlineLevel="0" collapsed="false">
      <c r="A314" s="19" t="n">
        <v>313</v>
      </c>
      <c r="B314" s="20" t="n">
        <f aca="false">EDATE(B313,1)</f>
        <v>55732</v>
      </c>
      <c r="C314" s="21" t="n">
        <f aca="false">I313</f>
        <v>0</v>
      </c>
      <c r="D314" s="21" t="n">
        <f aca="false">ROUND(C314*'Inputs &amp; Summary'!$B$13,2)</f>
        <v>0</v>
      </c>
      <c r="E314" s="21" t="n">
        <f aca="false">IF(C314&lt;=0,0,MIN(C314+D314,'Inputs &amp; Summary'!$B$14))</f>
        <v>0</v>
      </c>
      <c r="F314" s="21" t="n">
        <f aca="false">IF(C314&lt;=0,0,'Inputs &amp; Summary'!$B$8)</f>
        <v>0</v>
      </c>
      <c r="G314" s="21" t="n">
        <f aca="false">MIN(C314+D314,E314+F314)</f>
        <v>0</v>
      </c>
      <c r="H314" s="21" t="n">
        <f aca="false">G314-D314</f>
        <v>0</v>
      </c>
      <c r="I314" s="21" t="n">
        <f aca="false">ROUND(MAX(0,C314+D314-G314),2)</f>
        <v>0</v>
      </c>
    </row>
    <row r="315" customFormat="false" ht="15" hidden="false" customHeight="false" outlineLevel="0" collapsed="false">
      <c r="A315" s="19" t="n">
        <v>314</v>
      </c>
      <c r="B315" s="20" t="n">
        <f aca="false">EDATE(B314,1)</f>
        <v>55763</v>
      </c>
      <c r="C315" s="21" t="n">
        <f aca="false">I314</f>
        <v>0</v>
      </c>
      <c r="D315" s="21" t="n">
        <f aca="false">ROUND(C315*'Inputs &amp; Summary'!$B$13,2)</f>
        <v>0</v>
      </c>
      <c r="E315" s="21" t="n">
        <f aca="false">IF(C315&lt;=0,0,MIN(C315+D315,'Inputs &amp; Summary'!$B$14))</f>
        <v>0</v>
      </c>
      <c r="F315" s="21" t="n">
        <f aca="false">IF(C315&lt;=0,0,'Inputs &amp; Summary'!$B$8)</f>
        <v>0</v>
      </c>
      <c r="G315" s="21" t="n">
        <f aca="false">MIN(C315+D315,E315+F315)</f>
        <v>0</v>
      </c>
      <c r="H315" s="21" t="n">
        <f aca="false">G315-D315</f>
        <v>0</v>
      </c>
      <c r="I315" s="21" t="n">
        <f aca="false">ROUND(MAX(0,C315+D315-G315),2)</f>
        <v>0</v>
      </c>
    </row>
    <row r="316" customFormat="false" ht="15" hidden="false" customHeight="false" outlineLevel="0" collapsed="false">
      <c r="A316" s="19" t="n">
        <v>315</v>
      </c>
      <c r="B316" s="20" t="n">
        <f aca="false">EDATE(B315,1)</f>
        <v>55793</v>
      </c>
      <c r="C316" s="21" t="n">
        <f aca="false">I315</f>
        <v>0</v>
      </c>
      <c r="D316" s="21" t="n">
        <f aca="false">ROUND(C316*'Inputs &amp; Summary'!$B$13,2)</f>
        <v>0</v>
      </c>
      <c r="E316" s="21" t="n">
        <f aca="false">IF(C316&lt;=0,0,MIN(C316+D316,'Inputs &amp; Summary'!$B$14))</f>
        <v>0</v>
      </c>
      <c r="F316" s="21" t="n">
        <f aca="false">IF(C316&lt;=0,0,'Inputs &amp; Summary'!$B$8)</f>
        <v>0</v>
      </c>
      <c r="G316" s="21" t="n">
        <f aca="false">MIN(C316+D316,E316+F316)</f>
        <v>0</v>
      </c>
      <c r="H316" s="21" t="n">
        <f aca="false">G316-D316</f>
        <v>0</v>
      </c>
      <c r="I316" s="21" t="n">
        <f aca="false">ROUND(MAX(0,C316+D316-G316),2)</f>
        <v>0</v>
      </c>
    </row>
    <row r="317" customFormat="false" ht="15" hidden="false" customHeight="false" outlineLevel="0" collapsed="false">
      <c r="A317" s="19" t="n">
        <v>316</v>
      </c>
      <c r="B317" s="20" t="n">
        <f aca="false">EDATE(B316,1)</f>
        <v>55824</v>
      </c>
      <c r="C317" s="21" t="n">
        <f aca="false">I316</f>
        <v>0</v>
      </c>
      <c r="D317" s="21" t="n">
        <f aca="false">ROUND(C317*'Inputs &amp; Summary'!$B$13,2)</f>
        <v>0</v>
      </c>
      <c r="E317" s="21" t="n">
        <f aca="false">IF(C317&lt;=0,0,MIN(C317+D317,'Inputs &amp; Summary'!$B$14))</f>
        <v>0</v>
      </c>
      <c r="F317" s="21" t="n">
        <f aca="false">IF(C317&lt;=0,0,'Inputs &amp; Summary'!$B$8)</f>
        <v>0</v>
      </c>
      <c r="G317" s="21" t="n">
        <f aca="false">MIN(C317+D317,E317+F317)</f>
        <v>0</v>
      </c>
      <c r="H317" s="21" t="n">
        <f aca="false">G317-D317</f>
        <v>0</v>
      </c>
      <c r="I317" s="21" t="n">
        <f aca="false">ROUND(MAX(0,C317+D317-G317),2)</f>
        <v>0</v>
      </c>
    </row>
    <row r="318" customFormat="false" ht="15" hidden="false" customHeight="false" outlineLevel="0" collapsed="false">
      <c r="A318" s="19" t="n">
        <v>317</v>
      </c>
      <c r="B318" s="20" t="n">
        <f aca="false">EDATE(B317,1)</f>
        <v>55854</v>
      </c>
      <c r="C318" s="21" t="n">
        <f aca="false">I317</f>
        <v>0</v>
      </c>
      <c r="D318" s="21" t="n">
        <f aca="false">ROUND(C318*'Inputs &amp; Summary'!$B$13,2)</f>
        <v>0</v>
      </c>
      <c r="E318" s="21" t="n">
        <f aca="false">IF(C318&lt;=0,0,MIN(C318+D318,'Inputs &amp; Summary'!$B$14))</f>
        <v>0</v>
      </c>
      <c r="F318" s="21" t="n">
        <f aca="false">IF(C318&lt;=0,0,'Inputs &amp; Summary'!$B$8)</f>
        <v>0</v>
      </c>
      <c r="G318" s="21" t="n">
        <f aca="false">MIN(C318+D318,E318+F318)</f>
        <v>0</v>
      </c>
      <c r="H318" s="21" t="n">
        <f aca="false">G318-D318</f>
        <v>0</v>
      </c>
      <c r="I318" s="21" t="n">
        <f aca="false">ROUND(MAX(0,C318+D318-G318),2)</f>
        <v>0</v>
      </c>
    </row>
    <row r="319" customFormat="false" ht="15" hidden="false" customHeight="false" outlineLevel="0" collapsed="false">
      <c r="A319" s="19" t="n">
        <v>318</v>
      </c>
      <c r="B319" s="20" t="n">
        <f aca="false">EDATE(B318,1)</f>
        <v>55885</v>
      </c>
      <c r="C319" s="21" t="n">
        <f aca="false">I318</f>
        <v>0</v>
      </c>
      <c r="D319" s="21" t="n">
        <f aca="false">ROUND(C319*'Inputs &amp; Summary'!$B$13,2)</f>
        <v>0</v>
      </c>
      <c r="E319" s="21" t="n">
        <f aca="false">IF(C319&lt;=0,0,MIN(C319+D319,'Inputs &amp; Summary'!$B$14))</f>
        <v>0</v>
      </c>
      <c r="F319" s="21" t="n">
        <f aca="false">IF(C319&lt;=0,0,'Inputs &amp; Summary'!$B$8)</f>
        <v>0</v>
      </c>
      <c r="G319" s="21" t="n">
        <f aca="false">MIN(C319+D319,E319+F319)</f>
        <v>0</v>
      </c>
      <c r="H319" s="21" t="n">
        <f aca="false">G319-D319</f>
        <v>0</v>
      </c>
      <c r="I319" s="21" t="n">
        <f aca="false">ROUND(MAX(0,C319+D319-G319),2)</f>
        <v>0</v>
      </c>
    </row>
    <row r="320" customFormat="false" ht="15" hidden="false" customHeight="false" outlineLevel="0" collapsed="false">
      <c r="A320" s="19" t="n">
        <v>319</v>
      </c>
      <c r="B320" s="20" t="n">
        <f aca="false">EDATE(B319,1)</f>
        <v>55916</v>
      </c>
      <c r="C320" s="21" t="n">
        <f aca="false">I319</f>
        <v>0</v>
      </c>
      <c r="D320" s="21" t="n">
        <f aca="false">ROUND(C320*'Inputs &amp; Summary'!$B$13,2)</f>
        <v>0</v>
      </c>
      <c r="E320" s="21" t="n">
        <f aca="false">IF(C320&lt;=0,0,MIN(C320+D320,'Inputs &amp; Summary'!$B$14))</f>
        <v>0</v>
      </c>
      <c r="F320" s="21" t="n">
        <f aca="false">IF(C320&lt;=0,0,'Inputs &amp; Summary'!$B$8)</f>
        <v>0</v>
      </c>
      <c r="G320" s="21" t="n">
        <f aca="false">MIN(C320+D320,E320+F320)</f>
        <v>0</v>
      </c>
      <c r="H320" s="21" t="n">
        <f aca="false">G320-D320</f>
        <v>0</v>
      </c>
      <c r="I320" s="21" t="n">
        <f aca="false">ROUND(MAX(0,C320+D320-G320),2)</f>
        <v>0</v>
      </c>
    </row>
    <row r="321" customFormat="false" ht="15" hidden="false" customHeight="false" outlineLevel="0" collapsed="false">
      <c r="A321" s="19" t="n">
        <v>320</v>
      </c>
      <c r="B321" s="20" t="n">
        <f aca="false">EDATE(B320,1)</f>
        <v>55944</v>
      </c>
      <c r="C321" s="21" t="n">
        <f aca="false">I320</f>
        <v>0</v>
      </c>
      <c r="D321" s="21" t="n">
        <f aca="false">ROUND(C321*'Inputs &amp; Summary'!$B$13,2)</f>
        <v>0</v>
      </c>
      <c r="E321" s="21" t="n">
        <f aca="false">IF(C321&lt;=0,0,MIN(C321+D321,'Inputs &amp; Summary'!$B$14))</f>
        <v>0</v>
      </c>
      <c r="F321" s="21" t="n">
        <f aca="false">IF(C321&lt;=0,0,'Inputs &amp; Summary'!$B$8)</f>
        <v>0</v>
      </c>
      <c r="G321" s="21" t="n">
        <f aca="false">MIN(C321+D321,E321+F321)</f>
        <v>0</v>
      </c>
      <c r="H321" s="21" t="n">
        <f aca="false">G321-D321</f>
        <v>0</v>
      </c>
      <c r="I321" s="21" t="n">
        <f aca="false">ROUND(MAX(0,C321+D321-G321),2)</f>
        <v>0</v>
      </c>
    </row>
    <row r="322" customFormat="false" ht="15" hidden="false" customHeight="false" outlineLevel="0" collapsed="false">
      <c r="A322" s="19" t="n">
        <v>321</v>
      </c>
      <c r="B322" s="20" t="n">
        <f aca="false">EDATE(B321,1)</f>
        <v>55975</v>
      </c>
      <c r="C322" s="21" t="n">
        <f aca="false">I321</f>
        <v>0</v>
      </c>
      <c r="D322" s="21" t="n">
        <f aca="false">ROUND(C322*'Inputs &amp; Summary'!$B$13,2)</f>
        <v>0</v>
      </c>
      <c r="E322" s="21" t="n">
        <f aca="false">IF(C322&lt;=0,0,MIN(C322+D322,'Inputs &amp; Summary'!$B$14))</f>
        <v>0</v>
      </c>
      <c r="F322" s="21" t="n">
        <f aca="false">IF(C322&lt;=0,0,'Inputs &amp; Summary'!$B$8)</f>
        <v>0</v>
      </c>
      <c r="G322" s="21" t="n">
        <f aca="false">MIN(C322+D322,E322+F322)</f>
        <v>0</v>
      </c>
      <c r="H322" s="21" t="n">
        <f aca="false">G322-D322</f>
        <v>0</v>
      </c>
      <c r="I322" s="21" t="n">
        <f aca="false">ROUND(MAX(0,C322+D322-G322),2)</f>
        <v>0</v>
      </c>
    </row>
    <row r="323" customFormat="false" ht="15" hidden="false" customHeight="false" outlineLevel="0" collapsed="false">
      <c r="A323" s="19" t="n">
        <v>322</v>
      </c>
      <c r="B323" s="20" t="n">
        <f aca="false">EDATE(B322,1)</f>
        <v>56005</v>
      </c>
      <c r="C323" s="21" t="n">
        <f aca="false">I322</f>
        <v>0</v>
      </c>
      <c r="D323" s="21" t="n">
        <f aca="false">ROUND(C323*'Inputs &amp; Summary'!$B$13,2)</f>
        <v>0</v>
      </c>
      <c r="E323" s="21" t="n">
        <f aca="false">IF(C323&lt;=0,0,MIN(C323+D323,'Inputs &amp; Summary'!$B$14))</f>
        <v>0</v>
      </c>
      <c r="F323" s="21" t="n">
        <f aca="false">IF(C323&lt;=0,0,'Inputs &amp; Summary'!$B$8)</f>
        <v>0</v>
      </c>
      <c r="G323" s="21" t="n">
        <f aca="false">MIN(C323+D323,E323+F323)</f>
        <v>0</v>
      </c>
      <c r="H323" s="21" t="n">
        <f aca="false">G323-D323</f>
        <v>0</v>
      </c>
      <c r="I323" s="21" t="n">
        <f aca="false">ROUND(MAX(0,C323+D323-G323),2)</f>
        <v>0</v>
      </c>
    </row>
    <row r="324" customFormat="false" ht="15" hidden="false" customHeight="false" outlineLevel="0" collapsed="false">
      <c r="A324" s="19" t="n">
        <v>323</v>
      </c>
      <c r="B324" s="20" t="n">
        <f aca="false">EDATE(B323,1)</f>
        <v>56036</v>
      </c>
      <c r="C324" s="21" t="n">
        <f aca="false">I323</f>
        <v>0</v>
      </c>
      <c r="D324" s="21" t="n">
        <f aca="false">ROUND(C324*'Inputs &amp; Summary'!$B$13,2)</f>
        <v>0</v>
      </c>
      <c r="E324" s="21" t="n">
        <f aca="false">IF(C324&lt;=0,0,MIN(C324+D324,'Inputs &amp; Summary'!$B$14))</f>
        <v>0</v>
      </c>
      <c r="F324" s="21" t="n">
        <f aca="false">IF(C324&lt;=0,0,'Inputs &amp; Summary'!$B$8)</f>
        <v>0</v>
      </c>
      <c r="G324" s="21" t="n">
        <f aca="false">MIN(C324+D324,E324+F324)</f>
        <v>0</v>
      </c>
      <c r="H324" s="21" t="n">
        <f aca="false">G324-D324</f>
        <v>0</v>
      </c>
      <c r="I324" s="21" t="n">
        <f aca="false">ROUND(MAX(0,C324+D324-G324),2)</f>
        <v>0</v>
      </c>
    </row>
    <row r="325" customFormat="false" ht="15" hidden="false" customHeight="false" outlineLevel="0" collapsed="false">
      <c r="A325" s="19" t="n">
        <v>324</v>
      </c>
      <c r="B325" s="20" t="n">
        <f aca="false">EDATE(B324,1)</f>
        <v>56066</v>
      </c>
      <c r="C325" s="21" t="n">
        <f aca="false">I324</f>
        <v>0</v>
      </c>
      <c r="D325" s="21" t="n">
        <f aca="false">ROUND(C325*'Inputs &amp; Summary'!$B$13,2)</f>
        <v>0</v>
      </c>
      <c r="E325" s="21" t="n">
        <f aca="false">IF(C325&lt;=0,0,MIN(C325+D325,'Inputs &amp; Summary'!$B$14))</f>
        <v>0</v>
      </c>
      <c r="F325" s="21" t="n">
        <f aca="false">IF(C325&lt;=0,0,'Inputs &amp; Summary'!$B$8)</f>
        <v>0</v>
      </c>
      <c r="G325" s="21" t="n">
        <f aca="false">MIN(C325+D325,E325+F325)</f>
        <v>0</v>
      </c>
      <c r="H325" s="21" t="n">
        <f aca="false">G325-D325</f>
        <v>0</v>
      </c>
      <c r="I325" s="21" t="n">
        <f aca="false">ROUND(MAX(0,C325+D325-G325),2)</f>
        <v>0</v>
      </c>
    </row>
    <row r="326" customFormat="false" ht="15" hidden="false" customHeight="false" outlineLevel="0" collapsed="false">
      <c r="A326" s="19" t="n">
        <v>325</v>
      </c>
      <c r="B326" s="20" t="n">
        <f aca="false">EDATE(B325,1)</f>
        <v>56097</v>
      </c>
      <c r="C326" s="21" t="n">
        <f aca="false">I325</f>
        <v>0</v>
      </c>
      <c r="D326" s="21" t="n">
        <f aca="false">ROUND(C326*'Inputs &amp; Summary'!$B$13,2)</f>
        <v>0</v>
      </c>
      <c r="E326" s="21" t="n">
        <f aca="false">IF(C326&lt;=0,0,MIN(C326+D326,'Inputs &amp; Summary'!$B$14))</f>
        <v>0</v>
      </c>
      <c r="F326" s="21" t="n">
        <f aca="false">IF(C326&lt;=0,0,'Inputs &amp; Summary'!$B$8)</f>
        <v>0</v>
      </c>
      <c r="G326" s="21" t="n">
        <f aca="false">MIN(C326+D326,E326+F326)</f>
        <v>0</v>
      </c>
      <c r="H326" s="21" t="n">
        <f aca="false">G326-D326</f>
        <v>0</v>
      </c>
      <c r="I326" s="21" t="n">
        <f aca="false">ROUND(MAX(0,C326+D326-G326),2)</f>
        <v>0</v>
      </c>
    </row>
    <row r="327" customFormat="false" ht="15" hidden="false" customHeight="false" outlineLevel="0" collapsed="false">
      <c r="A327" s="19" t="n">
        <v>326</v>
      </c>
      <c r="B327" s="20" t="n">
        <f aca="false">EDATE(B326,1)</f>
        <v>56128</v>
      </c>
      <c r="C327" s="21" t="n">
        <f aca="false">I326</f>
        <v>0</v>
      </c>
      <c r="D327" s="21" t="n">
        <f aca="false">ROUND(C327*'Inputs &amp; Summary'!$B$13,2)</f>
        <v>0</v>
      </c>
      <c r="E327" s="21" t="n">
        <f aca="false">IF(C327&lt;=0,0,MIN(C327+D327,'Inputs &amp; Summary'!$B$14))</f>
        <v>0</v>
      </c>
      <c r="F327" s="21" t="n">
        <f aca="false">IF(C327&lt;=0,0,'Inputs &amp; Summary'!$B$8)</f>
        <v>0</v>
      </c>
      <c r="G327" s="21" t="n">
        <f aca="false">MIN(C327+D327,E327+F327)</f>
        <v>0</v>
      </c>
      <c r="H327" s="21" t="n">
        <f aca="false">G327-D327</f>
        <v>0</v>
      </c>
      <c r="I327" s="21" t="n">
        <f aca="false">ROUND(MAX(0,C327+D327-G327),2)</f>
        <v>0</v>
      </c>
    </row>
    <row r="328" customFormat="false" ht="15" hidden="false" customHeight="false" outlineLevel="0" collapsed="false">
      <c r="A328" s="19" t="n">
        <v>327</v>
      </c>
      <c r="B328" s="20" t="n">
        <f aca="false">EDATE(B327,1)</f>
        <v>56158</v>
      </c>
      <c r="C328" s="21" t="n">
        <f aca="false">I327</f>
        <v>0</v>
      </c>
      <c r="D328" s="21" t="n">
        <f aca="false">ROUND(C328*'Inputs &amp; Summary'!$B$13,2)</f>
        <v>0</v>
      </c>
      <c r="E328" s="21" t="n">
        <f aca="false">IF(C328&lt;=0,0,MIN(C328+D328,'Inputs &amp; Summary'!$B$14))</f>
        <v>0</v>
      </c>
      <c r="F328" s="21" t="n">
        <f aca="false">IF(C328&lt;=0,0,'Inputs &amp; Summary'!$B$8)</f>
        <v>0</v>
      </c>
      <c r="G328" s="21" t="n">
        <f aca="false">MIN(C328+D328,E328+F328)</f>
        <v>0</v>
      </c>
      <c r="H328" s="21" t="n">
        <f aca="false">G328-D328</f>
        <v>0</v>
      </c>
      <c r="I328" s="21" t="n">
        <f aca="false">ROUND(MAX(0,C328+D328-G328),2)</f>
        <v>0</v>
      </c>
    </row>
    <row r="329" customFormat="false" ht="15" hidden="false" customHeight="false" outlineLevel="0" collapsed="false">
      <c r="A329" s="19" t="n">
        <v>328</v>
      </c>
      <c r="B329" s="20" t="n">
        <f aca="false">EDATE(B328,1)</f>
        <v>56189</v>
      </c>
      <c r="C329" s="21" t="n">
        <f aca="false">I328</f>
        <v>0</v>
      </c>
      <c r="D329" s="21" t="n">
        <f aca="false">ROUND(C329*'Inputs &amp; Summary'!$B$13,2)</f>
        <v>0</v>
      </c>
      <c r="E329" s="21" t="n">
        <f aca="false">IF(C329&lt;=0,0,MIN(C329+D329,'Inputs &amp; Summary'!$B$14))</f>
        <v>0</v>
      </c>
      <c r="F329" s="21" t="n">
        <f aca="false">IF(C329&lt;=0,0,'Inputs &amp; Summary'!$B$8)</f>
        <v>0</v>
      </c>
      <c r="G329" s="21" t="n">
        <f aca="false">MIN(C329+D329,E329+F329)</f>
        <v>0</v>
      </c>
      <c r="H329" s="21" t="n">
        <f aca="false">G329-D329</f>
        <v>0</v>
      </c>
      <c r="I329" s="21" t="n">
        <f aca="false">ROUND(MAX(0,C329+D329-G329),2)</f>
        <v>0</v>
      </c>
    </row>
    <row r="330" customFormat="false" ht="15" hidden="false" customHeight="false" outlineLevel="0" collapsed="false">
      <c r="A330" s="19" t="n">
        <v>329</v>
      </c>
      <c r="B330" s="20" t="n">
        <f aca="false">EDATE(B329,1)</f>
        <v>56219</v>
      </c>
      <c r="C330" s="21" t="n">
        <f aca="false">I329</f>
        <v>0</v>
      </c>
      <c r="D330" s="21" t="n">
        <f aca="false">ROUND(C330*'Inputs &amp; Summary'!$B$13,2)</f>
        <v>0</v>
      </c>
      <c r="E330" s="21" t="n">
        <f aca="false">IF(C330&lt;=0,0,MIN(C330+D330,'Inputs &amp; Summary'!$B$14))</f>
        <v>0</v>
      </c>
      <c r="F330" s="21" t="n">
        <f aca="false">IF(C330&lt;=0,0,'Inputs &amp; Summary'!$B$8)</f>
        <v>0</v>
      </c>
      <c r="G330" s="21" t="n">
        <f aca="false">MIN(C330+D330,E330+F330)</f>
        <v>0</v>
      </c>
      <c r="H330" s="21" t="n">
        <f aca="false">G330-D330</f>
        <v>0</v>
      </c>
      <c r="I330" s="21" t="n">
        <f aca="false">ROUND(MAX(0,C330+D330-G330),2)</f>
        <v>0</v>
      </c>
    </row>
    <row r="331" customFormat="false" ht="15" hidden="false" customHeight="false" outlineLevel="0" collapsed="false">
      <c r="A331" s="19" t="n">
        <v>330</v>
      </c>
      <c r="B331" s="20" t="n">
        <f aca="false">EDATE(B330,1)</f>
        <v>56250</v>
      </c>
      <c r="C331" s="21" t="n">
        <f aca="false">I330</f>
        <v>0</v>
      </c>
      <c r="D331" s="21" t="n">
        <f aca="false">ROUND(C331*'Inputs &amp; Summary'!$B$13,2)</f>
        <v>0</v>
      </c>
      <c r="E331" s="21" t="n">
        <f aca="false">IF(C331&lt;=0,0,MIN(C331+D331,'Inputs &amp; Summary'!$B$14))</f>
        <v>0</v>
      </c>
      <c r="F331" s="21" t="n">
        <f aca="false">IF(C331&lt;=0,0,'Inputs &amp; Summary'!$B$8)</f>
        <v>0</v>
      </c>
      <c r="G331" s="21" t="n">
        <f aca="false">MIN(C331+D331,E331+F331)</f>
        <v>0</v>
      </c>
      <c r="H331" s="21" t="n">
        <f aca="false">G331-D331</f>
        <v>0</v>
      </c>
      <c r="I331" s="21" t="n">
        <f aca="false">ROUND(MAX(0,C331+D331-G331),2)</f>
        <v>0</v>
      </c>
    </row>
    <row r="332" customFormat="false" ht="15" hidden="false" customHeight="false" outlineLevel="0" collapsed="false">
      <c r="A332" s="19" t="n">
        <v>331</v>
      </c>
      <c r="B332" s="20" t="n">
        <f aca="false">EDATE(B331,1)</f>
        <v>56281</v>
      </c>
      <c r="C332" s="21" t="n">
        <f aca="false">I331</f>
        <v>0</v>
      </c>
      <c r="D332" s="21" t="n">
        <f aca="false">ROUND(C332*'Inputs &amp; Summary'!$B$13,2)</f>
        <v>0</v>
      </c>
      <c r="E332" s="21" t="n">
        <f aca="false">IF(C332&lt;=0,0,MIN(C332+D332,'Inputs &amp; Summary'!$B$14))</f>
        <v>0</v>
      </c>
      <c r="F332" s="21" t="n">
        <f aca="false">IF(C332&lt;=0,0,'Inputs &amp; Summary'!$B$8)</f>
        <v>0</v>
      </c>
      <c r="G332" s="21" t="n">
        <f aca="false">MIN(C332+D332,E332+F332)</f>
        <v>0</v>
      </c>
      <c r="H332" s="21" t="n">
        <f aca="false">G332-D332</f>
        <v>0</v>
      </c>
      <c r="I332" s="21" t="n">
        <f aca="false">ROUND(MAX(0,C332+D332-G332),2)</f>
        <v>0</v>
      </c>
    </row>
    <row r="333" customFormat="false" ht="15" hidden="false" customHeight="false" outlineLevel="0" collapsed="false">
      <c r="A333" s="19" t="n">
        <v>332</v>
      </c>
      <c r="B333" s="20" t="n">
        <f aca="false">EDATE(B332,1)</f>
        <v>56309</v>
      </c>
      <c r="C333" s="21" t="n">
        <f aca="false">I332</f>
        <v>0</v>
      </c>
      <c r="D333" s="21" t="n">
        <f aca="false">ROUND(C333*'Inputs &amp; Summary'!$B$13,2)</f>
        <v>0</v>
      </c>
      <c r="E333" s="21" t="n">
        <f aca="false">IF(C333&lt;=0,0,MIN(C333+D333,'Inputs &amp; Summary'!$B$14))</f>
        <v>0</v>
      </c>
      <c r="F333" s="21" t="n">
        <f aca="false">IF(C333&lt;=0,0,'Inputs &amp; Summary'!$B$8)</f>
        <v>0</v>
      </c>
      <c r="G333" s="21" t="n">
        <f aca="false">MIN(C333+D333,E333+F333)</f>
        <v>0</v>
      </c>
      <c r="H333" s="21" t="n">
        <f aca="false">G333-D333</f>
        <v>0</v>
      </c>
      <c r="I333" s="21" t="n">
        <f aca="false">ROUND(MAX(0,C333+D333-G333),2)</f>
        <v>0</v>
      </c>
    </row>
    <row r="334" customFormat="false" ht="15" hidden="false" customHeight="false" outlineLevel="0" collapsed="false">
      <c r="A334" s="19" t="n">
        <v>333</v>
      </c>
      <c r="B334" s="20" t="n">
        <f aca="false">EDATE(B333,1)</f>
        <v>56340</v>
      </c>
      <c r="C334" s="21" t="n">
        <f aca="false">I333</f>
        <v>0</v>
      </c>
      <c r="D334" s="21" t="n">
        <f aca="false">ROUND(C334*'Inputs &amp; Summary'!$B$13,2)</f>
        <v>0</v>
      </c>
      <c r="E334" s="21" t="n">
        <f aca="false">IF(C334&lt;=0,0,MIN(C334+D334,'Inputs &amp; Summary'!$B$14))</f>
        <v>0</v>
      </c>
      <c r="F334" s="21" t="n">
        <f aca="false">IF(C334&lt;=0,0,'Inputs &amp; Summary'!$B$8)</f>
        <v>0</v>
      </c>
      <c r="G334" s="21" t="n">
        <f aca="false">MIN(C334+D334,E334+F334)</f>
        <v>0</v>
      </c>
      <c r="H334" s="21" t="n">
        <f aca="false">G334-D334</f>
        <v>0</v>
      </c>
      <c r="I334" s="21" t="n">
        <f aca="false">ROUND(MAX(0,C334+D334-G334),2)</f>
        <v>0</v>
      </c>
    </row>
    <row r="335" customFormat="false" ht="15" hidden="false" customHeight="false" outlineLevel="0" collapsed="false">
      <c r="A335" s="19" t="n">
        <v>334</v>
      </c>
      <c r="B335" s="20" t="n">
        <f aca="false">EDATE(B334,1)</f>
        <v>56370</v>
      </c>
      <c r="C335" s="21" t="n">
        <f aca="false">I334</f>
        <v>0</v>
      </c>
      <c r="D335" s="21" t="n">
        <f aca="false">ROUND(C335*'Inputs &amp; Summary'!$B$13,2)</f>
        <v>0</v>
      </c>
      <c r="E335" s="21" t="n">
        <f aca="false">IF(C335&lt;=0,0,MIN(C335+D335,'Inputs &amp; Summary'!$B$14))</f>
        <v>0</v>
      </c>
      <c r="F335" s="21" t="n">
        <f aca="false">IF(C335&lt;=0,0,'Inputs &amp; Summary'!$B$8)</f>
        <v>0</v>
      </c>
      <c r="G335" s="21" t="n">
        <f aca="false">MIN(C335+D335,E335+F335)</f>
        <v>0</v>
      </c>
      <c r="H335" s="21" t="n">
        <f aca="false">G335-D335</f>
        <v>0</v>
      </c>
      <c r="I335" s="21" t="n">
        <f aca="false">ROUND(MAX(0,C335+D335-G335),2)</f>
        <v>0</v>
      </c>
    </row>
    <row r="336" customFormat="false" ht="15" hidden="false" customHeight="false" outlineLevel="0" collapsed="false">
      <c r="A336" s="19" t="n">
        <v>335</v>
      </c>
      <c r="B336" s="20" t="n">
        <f aca="false">EDATE(B335,1)</f>
        <v>56401</v>
      </c>
      <c r="C336" s="21" t="n">
        <f aca="false">I335</f>
        <v>0</v>
      </c>
      <c r="D336" s="21" t="n">
        <f aca="false">ROUND(C336*'Inputs &amp; Summary'!$B$13,2)</f>
        <v>0</v>
      </c>
      <c r="E336" s="21" t="n">
        <f aca="false">IF(C336&lt;=0,0,MIN(C336+D336,'Inputs &amp; Summary'!$B$14))</f>
        <v>0</v>
      </c>
      <c r="F336" s="21" t="n">
        <f aca="false">IF(C336&lt;=0,0,'Inputs &amp; Summary'!$B$8)</f>
        <v>0</v>
      </c>
      <c r="G336" s="21" t="n">
        <f aca="false">MIN(C336+D336,E336+F336)</f>
        <v>0</v>
      </c>
      <c r="H336" s="21" t="n">
        <f aca="false">G336-D336</f>
        <v>0</v>
      </c>
      <c r="I336" s="21" t="n">
        <f aca="false">ROUND(MAX(0,C336+D336-G336),2)</f>
        <v>0</v>
      </c>
    </row>
    <row r="337" customFormat="false" ht="15" hidden="false" customHeight="false" outlineLevel="0" collapsed="false">
      <c r="A337" s="19" t="n">
        <v>336</v>
      </c>
      <c r="B337" s="20" t="n">
        <f aca="false">EDATE(B336,1)</f>
        <v>56431</v>
      </c>
      <c r="C337" s="21" t="n">
        <f aca="false">I336</f>
        <v>0</v>
      </c>
      <c r="D337" s="21" t="n">
        <f aca="false">ROUND(C337*'Inputs &amp; Summary'!$B$13,2)</f>
        <v>0</v>
      </c>
      <c r="E337" s="21" t="n">
        <f aca="false">IF(C337&lt;=0,0,MIN(C337+D337,'Inputs &amp; Summary'!$B$14))</f>
        <v>0</v>
      </c>
      <c r="F337" s="21" t="n">
        <f aca="false">IF(C337&lt;=0,0,'Inputs &amp; Summary'!$B$8)</f>
        <v>0</v>
      </c>
      <c r="G337" s="21" t="n">
        <f aca="false">MIN(C337+D337,E337+F337)</f>
        <v>0</v>
      </c>
      <c r="H337" s="21" t="n">
        <f aca="false">G337-D337</f>
        <v>0</v>
      </c>
      <c r="I337" s="21" t="n">
        <f aca="false">ROUND(MAX(0,C337+D337-G337),2)</f>
        <v>0</v>
      </c>
    </row>
    <row r="338" customFormat="false" ht="15" hidden="false" customHeight="false" outlineLevel="0" collapsed="false">
      <c r="A338" s="19" t="n">
        <v>337</v>
      </c>
      <c r="B338" s="20" t="n">
        <f aca="false">EDATE(B337,1)</f>
        <v>56462</v>
      </c>
      <c r="C338" s="21" t="n">
        <f aca="false">I337</f>
        <v>0</v>
      </c>
      <c r="D338" s="21" t="n">
        <f aca="false">ROUND(C338*'Inputs &amp; Summary'!$B$13,2)</f>
        <v>0</v>
      </c>
      <c r="E338" s="21" t="n">
        <f aca="false">IF(C338&lt;=0,0,MIN(C338+D338,'Inputs &amp; Summary'!$B$14))</f>
        <v>0</v>
      </c>
      <c r="F338" s="21" t="n">
        <f aca="false">IF(C338&lt;=0,0,'Inputs &amp; Summary'!$B$8)</f>
        <v>0</v>
      </c>
      <c r="G338" s="21" t="n">
        <f aca="false">MIN(C338+D338,E338+F338)</f>
        <v>0</v>
      </c>
      <c r="H338" s="21" t="n">
        <f aca="false">G338-D338</f>
        <v>0</v>
      </c>
      <c r="I338" s="21" t="n">
        <f aca="false">ROUND(MAX(0,C338+D338-G338),2)</f>
        <v>0</v>
      </c>
    </row>
    <row r="339" customFormat="false" ht="15" hidden="false" customHeight="false" outlineLevel="0" collapsed="false">
      <c r="A339" s="19" t="n">
        <v>338</v>
      </c>
      <c r="B339" s="20" t="n">
        <f aca="false">EDATE(B338,1)</f>
        <v>56493</v>
      </c>
      <c r="C339" s="21" t="n">
        <f aca="false">I338</f>
        <v>0</v>
      </c>
      <c r="D339" s="21" t="n">
        <f aca="false">ROUND(C339*'Inputs &amp; Summary'!$B$13,2)</f>
        <v>0</v>
      </c>
      <c r="E339" s="21" t="n">
        <f aca="false">IF(C339&lt;=0,0,MIN(C339+D339,'Inputs &amp; Summary'!$B$14))</f>
        <v>0</v>
      </c>
      <c r="F339" s="21" t="n">
        <f aca="false">IF(C339&lt;=0,0,'Inputs &amp; Summary'!$B$8)</f>
        <v>0</v>
      </c>
      <c r="G339" s="21" t="n">
        <f aca="false">MIN(C339+D339,E339+F339)</f>
        <v>0</v>
      </c>
      <c r="H339" s="21" t="n">
        <f aca="false">G339-D339</f>
        <v>0</v>
      </c>
      <c r="I339" s="21" t="n">
        <f aca="false">ROUND(MAX(0,C339+D339-G339),2)</f>
        <v>0</v>
      </c>
    </row>
    <row r="340" customFormat="false" ht="15" hidden="false" customHeight="false" outlineLevel="0" collapsed="false">
      <c r="A340" s="19" t="n">
        <v>339</v>
      </c>
      <c r="B340" s="20" t="n">
        <f aca="false">EDATE(B339,1)</f>
        <v>56523</v>
      </c>
      <c r="C340" s="21" t="n">
        <f aca="false">I339</f>
        <v>0</v>
      </c>
      <c r="D340" s="21" t="n">
        <f aca="false">ROUND(C340*'Inputs &amp; Summary'!$B$13,2)</f>
        <v>0</v>
      </c>
      <c r="E340" s="21" t="n">
        <f aca="false">IF(C340&lt;=0,0,MIN(C340+D340,'Inputs &amp; Summary'!$B$14))</f>
        <v>0</v>
      </c>
      <c r="F340" s="21" t="n">
        <f aca="false">IF(C340&lt;=0,0,'Inputs &amp; Summary'!$B$8)</f>
        <v>0</v>
      </c>
      <c r="G340" s="21" t="n">
        <f aca="false">MIN(C340+D340,E340+F340)</f>
        <v>0</v>
      </c>
      <c r="H340" s="21" t="n">
        <f aca="false">G340-D340</f>
        <v>0</v>
      </c>
      <c r="I340" s="21" t="n">
        <f aca="false">ROUND(MAX(0,C340+D340-G340),2)</f>
        <v>0</v>
      </c>
    </row>
    <row r="341" customFormat="false" ht="15" hidden="false" customHeight="false" outlineLevel="0" collapsed="false">
      <c r="A341" s="19" t="n">
        <v>340</v>
      </c>
      <c r="B341" s="20" t="n">
        <f aca="false">EDATE(B340,1)</f>
        <v>56554</v>
      </c>
      <c r="C341" s="21" t="n">
        <f aca="false">I340</f>
        <v>0</v>
      </c>
      <c r="D341" s="21" t="n">
        <f aca="false">ROUND(C341*'Inputs &amp; Summary'!$B$13,2)</f>
        <v>0</v>
      </c>
      <c r="E341" s="21" t="n">
        <f aca="false">IF(C341&lt;=0,0,MIN(C341+D341,'Inputs &amp; Summary'!$B$14))</f>
        <v>0</v>
      </c>
      <c r="F341" s="21" t="n">
        <f aca="false">IF(C341&lt;=0,0,'Inputs &amp; Summary'!$B$8)</f>
        <v>0</v>
      </c>
      <c r="G341" s="21" t="n">
        <f aca="false">MIN(C341+D341,E341+F341)</f>
        <v>0</v>
      </c>
      <c r="H341" s="21" t="n">
        <f aca="false">G341-D341</f>
        <v>0</v>
      </c>
      <c r="I341" s="21" t="n">
        <f aca="false">ROUND(MAX(0,C341+D341-G341),2)</f>
        <v>0</v>
      </c>
    </row>
    <row r="342" customFormat="false" ht="15" hidden="false" customHeight="false" outlineLevel="0" collapsed="false">
      <c r="A342" s="19" t="n">
        <v>341</v>
      </c>
      <c r="B342" s="20" t="n">
        <f aca="false">EDATE(B341,1)</f>
        <v>56584</v>
      </c>
      <c r="C342" s="21" t="n">
        <f aca="false">I341</f>
        <v>0</v>
      </c>
      <c r="D342" s="21" t="n">
        <f aca="false">ROUND(C342*'Inputs &amp; Summary'!$B$13,2)</f>
        <v>0</v>
      </c>
      <c r="E342" s="21" t="n">
        <f aca="false">IF(C342&lt;=0,0,MIN(C342+D342,'Inputs &amp; Summary'!$B$14))</f>
        <v>0</v>
      </c>
      <c r="F342" s="21" t="n">
        <f aca="false">IF(C342&lt;=0,0,'Inputs &amp; Summary'!$B$8)</f>
        <v>0</v>
      </c>
      <c r="G342" s="21" t="n">
        <f aca="false">MIN(C342+D342,E342+F342)</f>
        <v>0</v>
      </c>
      <c r="H342" s="21" t="n">
        <f aca="false">G342-D342</f>
        <v>0</v>
      </c>
      <c r="I342" s="21" t="n">
        <f aca="false">ROUND(MAX(0,C342+D342-G342),2)</f>
        <v>0</v>
      </c>
    </row>
    <row r="343" customFormat="false" ht="15" hidden="false" customHeight="false" outlineLevel="0" collapsed="false">
      <c r="A343" s="19" t="n">
        <v>342</v>
      </c>
      <c r="B343" s="20" t="n">
        <f aca="false">EDATE(B342,1)</f>
        <v>56615</v>
      </c>
      <c r="C343" s="21" t="n">
        <f aca="false">I342</f>
        <v>0</v>
      </c>
      <c r="D343" s="21" t="n">
        <f aca="false">ROUND(C343*'Inputs &amp; Summary'!$B$13,2)</f>
        <v>0</v>
      </c>
      <c r="E343" s="21" t="n">
        <f aca="false">IF(C343&lt;=0,0,MIN(C343+D343,'Inputs &amp; Summary'!$B$14))</f>
        <v>0</v>
      </c>
      <c r="F343" s="21" t="n">
        <f aca="false">IF(C343&lt;=0,0,'Inputs &amp; Summary'!$B$8)</f>
        <v>0</v>
      </c>
      <c r="G343" s="21" t="n">
        <f aca="false">MIN(C343+D343,E343+F343)</f>
        <v>0</v>
      </c>
      <c r="H343" s="21" t="n">
        <f aca="false">G343-D343</f>
        <v>0</v>
      </c>
      <c r="I343" s="21" t="n">
        <f aca="false">ROUND(MAX(0,C343+D343-G343),2)</f>
        <v>0</v>
      </c>
    </row>
    <row r="344" customFormat="false" ht="15" hidden="false" customHeight="false" outlineLevel="0" collapsed="false">
      <c r="A344" s="19" t="n">
        <v>343</v>
      </c>
      <c r="B344" s="20" t="n">
        <f aca="false">EDATE(B343,1)</f>
        <v>56646</v>
      </c>
      <c r="C344" s="21" t="n">
        <f aca="false">I343</f>
        <v>0</v>
      </c>
      <c r="D344" s="21" t="n">
        <f aca="false">ROUND(C344*'Inputs &amp; Summary'!$B$13,2)</f>
        <v>0</v>
      </c>
      <c r="E344" s="21" t="n">
        <f aca="false">IF(C344&lt;=0,0,MIN(C344+D344,'Inputs &amp; Summary'!$B$14))</f>
        <v>0</v>
      </c>
      <c r="F344" s="21" t="n">
        <f aca="false">IF(C344&lt;=0,0,'Inputs &amp; Summary'!$B$8)</f>
        <v>0</v>
      </c>
      <c r="G344" s="21" t="n">
        <f aca="false">MIN(C344+D344,E344+F344)</f>
        <v>0</v>
      </c>
      <c r="H344" s="21" t="n">
        <f aca="false">G344-D344</f>
        <v>0</v>
      </c>
      <c r="I344" s="21" t="n">
        <f aca="false">ROUND(MAX(0,C344+D344-G344),2)</f>
        <v>0</v>
      </c>
    </row>
    <row r="345" customFormat="false" ht="15" hidden="false" customHeight="false" outlineLevel="0" collapsed="false">
      <c r="A345" s="19" t="n">
        <v>344</v>
      </c>
      <c r="B345" s="20" t="n">
        <f aca="false">EDATE(B344,1)</f>
        <v>56674</v>
      </c>
      <c r="C345" s="21" t="n">
        <f aca="false">I344</f>
        <v>0</v>
      </c>
      <c r="D345" s="21" t="n">
        <f aca="false">ROUND(C345*'Inputs &amp; Summary'!$B$13,2)</f>
        <v>0</v>
      </c>
      <c r="E345" s="21" t="n">
        <f aca="false">IF(C345&lt;=0,0,MIN(C345+D345,'Inputs &amp; Summary'!$B$14))</f>
        <v>0</v>
      </c>
      <c r="F345" s="21" t="n">
        <f aca="false">IF(C345&lt;=0,0,'Inputs &amp; Summary'!$B$8)</f>
        <v>0</v>
      </c>
      <c r="G345" s="21" t="n">
        <f aca="false">MIN(C345+D345,E345+F345)</f>
        <v>0</v>
      </c>
      <c r="H345" s="21" t="n">
        <f aca="false">G345-D345</f>
        <v>0</v>
      </c>
      <c r="I345" s="21" t="n">
        <f aca="false">ROUND(MAX(0,C345+D345-G345),2)</f>
        <v>0</v>
      </c>
    </row>
    <row r="346" customFormat="false" ht="15" hidden="false" customHeight="false" outlineLevel="0" collapsed="false">
      <c r="A346" s="19" t="n">
        <v>345</v>
      </c>
      <c r="B346" s="20" t="n">
        <f aca="false">EDATE(B345,1)</f>
        <v>56705</v>
      </c>
      <c r="C346" s="21" t="n">
        <f aca="false">I345</f>
        <v>0</v>
      </c>
      <c r="D346" s="21" t="n">
        <f aca="false">ROUND(C346*'Inputs &amp; Summary'!$B$13,2)</f>
        <v>0</v>
      </c>
      <c r="E346" s="21" t="n">
        <f aca="false">IF(C346&lt;=0,0,MIN(C346+D346,'Inputs &amp; Summary'!$B$14))</f>
        <v>0</v>
      </c>
      <c r="F346" s="21" t="n">
        <f aca="false">IF(C346&lt;=0,0,'Inputs &amp; Summary'!$B$8)</f>
        <v>0</v>
      </c>
      <c r="G346" s="21" t="n">
        <f aca="false">MIN(C346+D346,E346+F346)</f>
        <v>0</v>
      </c>
      <c r="H346" s="21" t="n">
        <f aca="false">G346-D346</f>
        <v>0</v>
      </c>
      <c r="I346" s="21" t="n">
        <f aca="false">ROUND(MAX(0,C346+D346-G346),2)</f>
        <v>0</v>
      </c>
    </row>
    <row r="347" customFormat="false" ht="15" hidden="false" customHeight="false" outlineLevel="0" collapsed="false">
      <c r="A347" s="19" t="n">
        <v>346</v>
      </c>
      <c r="B347" s="20" t="n">
        <f aca="false">EDATE(B346,1)</f>
        <v>56735</v>
      </c>
      <c r="C347" s="21" t="n">
        <f aca="false">I346</f>
        <v>0</v>
      </c>
      <c r="D347" s="21" t="n">
        <f aca="false">ROUND(C347*'Inputs &amp; Summary'!$B$13,2)</f>
        <v>0</v>
      </c>
      <c r="E347" s="21" t="n">
        <f aca="false">IF(C347&lt;=0,0,MIN(C347+D347,'Inputs &amp; Summary'!$B$14))</f>
        <v>0</v>
      </c>
      <c r="F347" s="21" t="n">
        <f aca="false">IF(C347&lt;=0,0,'Inputs &amp; Summary'!$B$8)</f>
        <v>0</v>
      </c>
      <c r="G347" s="21" t="n">
        <f aca="false">MIN(C347+D347,E347+F347)</f>
        <v>0</v>
      </c>
      <c r="H347" s="21" t="n">
        <f aca="false">G347-D347</f>
        <v>0</v>
      </c>
      <c r="I347" s="21" t="n">
        <f aca="false">ROUND(MAX(0,C347+D347-G347),2)</f>
        <v>0</v>
      </c>
    </row>
    <row r="348" customFormat="false" ht="15" hidden="false" customHeight="false" outlineLevel="0" collapsed="false">
      <c r="A348" s="19" t="n">
        <v>347</v>
      </c>
      <c r="B348" s="20" t="n">
        <f aca="false">EDATE(B347,1)</f>
        <v>56766</v>
      </c>
      <c r="C348" s="21" t="n">
        <f aca="false">I347</f>
        <v>0</v>
      </c>
      <c r="D348" s="21" t="n">
        <f aca="false">ROUND(C348*'Inputs &amp; Summary'!$B$13,2)</f>
        <v>0</v>
      </c>
      <c r="E348" s="21" t="n">
        <f aca="false">IF(C348&lt;=0,0,MIN(C348+D348,'Inputs &amp; Summary'!$B$14))</f>
        <v>0</v>
      </c>
      <c r="F348" s="21" t="n">
        <f aca="false">IF(C348&lt;=0,0,'Inputs &amp; Summary'!$B$8)</f>
        <v>0</v>
      </c>
      <c r="G348" s="21" t="n">
        <f aca="false">MIN(C348+D348,E348+F348)</f>
        <v>0</v>
      </c>
      <c r="H348" s="21" t="n">
        <f aca="false">G348-D348</f>
        <v>0</v>
      </c>
      <c r="I348" s="21" t="n">
        <f aca="false">ROUND(MAX(0,C348+D348-G348),2)</f>
        <v>0</v>
      </c>
    </row>
    <row r="349" customFormat="false" ht="15" hidden="false" customHeight="false" outlineLevel="0" collapsed="false">
      <c r="A349" s="19" t="n">
        <v>348</v>
      </c>
      <c r="B349" s="20" t="n">
        <f aca="false">EDATE(B348,1)</f>
        <v>56796</v>
      </c>
      <c r="C349" s="21" t="n">
        <f aca="false">I348</f>
        <v>0</v>
      </c>
      <c r="D349" s="21" t="n">
        <f aca="false">ROUND(C349*'Inputs &amp; Summary'!$B$13,2)</f>
        <v>0</v>
      </c>
      <c r="E349" s="21" t="n">
        <f aca="false">IF(C349&lt;=0,0,MIN(C349+D349,'Inputs &amp; Summary'!$B$14))</f>
        <v>0</v>
      </c>
      <c r="F349" s="21" t="n">
        <f aca="false">IF(C349&lt;=0,0,'Inputs &amp; Summary'!$B$8)</f>
        <v>0</v>
      </c>
      <c r="G349" s="21" t="n">
        <f aca="false">MIN(C349+D349,E349+F349)</f>
        <v>0</v>
      </c>
      <c r="H349" s="21" t="n">
        <f aca="false">G349-D349</f>
        <v>0</v>
      </c>
      <c r="I349" s="21" t="n">
        <f aca="false">ROUND(MAX(0,C349+D349-G349),2)</f>
        <v>0</v>
      </c>
    </row>
    <row r="350" customFormat="false" ht="15" hidden="false" customHeight="false" outlineLevel="0" collapsed="false">
      <c r="A350" s="19" t="n">
        <v>349</v>
      </c>
      <c r="B350" s="20" t="n">
        <f aca="false">EDATE(B349,1)</f>
        <v>56827</v>
      </c>
      <c r="C350" s="21" t="n">
        <f aca="false">I349</f>
        <v>0</v>
      </c>
      <c r="D350" s="21" t="n">
        <f aca="false">ROUND(C350*'Inputs &amp; Summary'!$B$13,2)</f>
        <v>0</v>
      </c>
      <c r="E350" s="21" t="n">
        <f aca="false">IF(C350&lt;=0,0,MIN(C350+D350,'Inputs &amp; Summary'!$B$14))</f>
        <v>0</v>
      </c>
      <c r="F350" s="21" t="n">
        <f aca="false">IF(C350&lt;=0,0,'Inputs &amp; Summary'!$B$8)</f>
        <v>0</v>
      </c>
      <c r="G350" s="21" t="n">
        <f aca="false">MIN(C350+D350,E350+F350)</f>
        <v>0</v>
      </c>
      <c r="H350" s="21" t="n">
        <f aca="false">G350-D350</f>
        <v>0</v>
      </c>
      <c r="I350" s="21" t="n">
        <f aca="false">ROUND(MAX(0,C350+D350-G350),2)</f>
        <v>0</v>
      </c>
    </row>
    <row r="351" customFormat="false" ht="15" hidden="false" customHeight="false" outlineLevel="0" collapsed="false">
      <c r="A351" s="19" t="n">
        <v>350</v>
      </c>
      <c r="B351" s="20" t="n">
        <f aca="false">EDATE(B350,1)</f>
        <v>56858</v>
      </c>
      <c r="C351" s="21" t="n">
        <f aca="false">I350</f>
        <v>0</v>
      </c>
      <c r="D351" s="21" t="n">
        <f aca="false">ROUND(C351*'Inputs &amp; Summary'!$B$13,2)</f>
        <v>0</v>
      </c>
      <c r="E351" s="21" t="n">
        <f aca="false">IF(C351&lt;=0,0,MIN(C351+D351,'Inputs &amp; Summary'!$B$14))</f>
        <v>0</v>
      </c>
      <c r="F351" s="21" t="n">
        <f aca="false">IF(C351&lt;=0,0,'Inputs &amp; Summary'!$B$8)</f>
        <v>0</v>
      </c>
      <c r="G351" s="21" t="n">
        <f aca="false">MIN(C351+D351,E351+F351)</f>
        <v>0</v>
      </c>
      <c r="H351" s="21" t="n">
        <f aca="false">G351-D351</f>
        <v>0</v>
      </c>
      <c r="I351" s="21" t="n">
        <f aca="false">ROUND(MAX(0,C351+D351-G351),2)</f>
        <v>0</v>
      </c>
    </row>
    <row r="352" customFormat="false" ht="15" hidden="false" customHeight="false" outlineLevel="0" collapsed="false">
      <c r="A352" s="19" t="n">
        <v>351</v>
      </c>
      <c r="B352" s="20" t="n">
        <f aca="false">EDATE(B351,1)</f>
        <v>56888</v>
      </c>
      <c r="C352" s="21" t="n">
        <f aca="false">I351</f>
        <v>0</v>
      </c>
      <c r="D352" s="21" t="n">
        <f aca="false">ROUND(C352*'Inputs &amp; Summary'!$B$13,2)</f>
        <v>0</v>
      </c>
      <c r="E352" s="21" t="n">
        <f aca="false">IF(C352&lt;=0,0,MIN(C352+D352,'Inputs &amp; Summary'!$B$14))</f>
        <v>0</v>
      </c>
      <c r="F352" s="21" t="n">
        <f aca="false">IF(C352&lt;=0,0,'Inputs &amp; Summary'!$B$8)</f>
        <v>0</v>
      </c>
      <c r="G352" s="21" t="n">
        <f aca="false">MIN(C352+D352,E352+F352)</f>
        <v>0</v>
      </c>
      <c r="H352" s="21" t="n">
        <f aca="false">G352-D352</f>
        <v>0</v>
      </c>
      <c r="I352" s="21" t="n">
        <f aca="false">ROUND(MAX(0,C352+D352-G352),2)</f>
        <v>0</v>
      </c>
    </row>
    <row r="353" customFormat="false" ht="15" hidden="false" customHeight="false" outlineLevel="0" collapsed="false">
      <c r="A353" s="19" t="n">
        <v>352</v>
      </c>
      <c r="B353" s="20" t="n">
        <f aca="false">EDATE(B352,1)</f>
        <v>56919</v>
      </c>
      <c r="C353" s="21" t="n">
        <f aca="false">I352</f>
        <v>0</v>
      </c>
      <c r="D353" s="21" t="n">
        <f aca="false">ROUND(C353*'Inputs &amp; Summary'!$B$13,2)</f>
        <v>0</v>
      </c>
      <c r="E353" s="21" t="n">
        <f aca="false">IF(C353&lt;=0,0,MIN(C353+D353,'Inputs &amp; Summary'!$B$14))</f>
        <v>0</v>
      </c>
      <c r="F353" s="21" t="n">
        <f aca="false">IF(C353&lt;=0,0,'Inputs &amp; Summary'!$B$8)</f>
        <v>0</v>
      </c>
      <c r="G353" s="21" t="n">
        <f aca="false">MIN(C353+D353,E353+F353)</f>
        <v>0</v>
      </c>
      <c r="H353" s="21" t="n">
        <f aca="false">G353-D353</f>
        <v>0</v>
      </c>
      <c r="I353" s="21" t="n">
        <f aca="false">ROUND(MAX(0,C353+D353-G353),2)</f>
        <v>0</v>
      </c>
    </row>
    <row r="354" customFormat="false" ht="15" hidden="false" customHeight="false" outlineLevel="0" collapsed="false">
      <c r="A354" s="19" t="n">
        <v>353</v>
      </c>
      <c r="B354" s="20" t="n">
        <f aca="false">EDATE(B353,1)</f>
        <v>56949</v>
      </c>
      <c r="C354" s="21" t="n">
        <f aca="false">I353</f>
        <v>0</v>
      </c>
      <c r="D354" s="21" t="n">
        <f aca="false">ROUND(C354*'Inputs &amp; Summary'!$B$13,2)</f>
        <v>0</v>
      </c>
      <c r="E354" s="21" t="n">
        <f aca="false">IF(C354&lt;=0,0,MIN(C354+D354,'Inputs &amp; Summary'!$B$14))</f>
        <v>0</v>
      </c>
      <c r="F354" s="21" t="n">
        <f aca="false">IF(C354&lt;=0,0,'Inputs &amp; Summary'!$B$8)</f>
        <v>0</v>
      </c>
      <c r="G354" s="21" t="n">
        <f aca="false">MIN(C354+D354,E354+F354)</f>
        <v>0</v>
      </c>
      <c r="H354" s="21" t="n">
        <f aca="false">G354-D354</f>
        <v>0</v>
      </c>
      <c r="I354" s="21" t="n">
        <f aca="false">ROUND(MAX(0,C354+D354-G354),2)</f>
        <v>0</v>
      </c>
    </row>
    <row r="355" customFormat="false" ht="15" hidden="false" customHeight="false" outlineLevel="0" collapsed="false">
      <c r="A355" s="19" t="n">
        <v>354</v>
      </c>
      <c r="B355" s="20" t="n">
        <f aca="false">EDATE(B354,1)</f>
        <v>56980</v>
      </c>
      <c r="C355" s="21" t="n">
        <f aca="false">I354</f>
        <v>0</v>
      </c>
      <c r="D355" s="21" t="n">
        <f aca="false">ROUND(C355*'Inputs &amp; Summary'!$B$13,2)</f>
        <v>0</v>
      </c>
      <c r="E355" s="21" t="n">
        <f aca="false">IF(C355&lt;=0,0,MIN(C355+D355,'Inputs &amp; Summary'!$B$14))</f>
        <v>0</v>
      </c>
      <c r="F355" s="21" t="n">
        <f aca="false">IF(C355&lt;=0,0,'Inputs &amp; Summary'!$B$8)</f>
        <v>0</v>
      </c>
      <c r="G355" s="21" t="n">
        <f aca="false">MIN(C355+D355,E355+F355)</f>
        <v>0</v>
      </c>
      <c r="H355" s="21" t="n">
        <f aca="false">G355-D355</f>
        <v>0</v>
      </c>
      <c r="I355" s="21" t="n">
        <f aca="false">ROUND(MAX(0,C355+D355-G355),2)</f>
        <v>0</v>
      </c>
    </row>
    <row r="356" customFormat="false" ht="15" hidden="false" customHeight="false" outlineLevel="0" collapsed="false">
      <c r="A356" s="19" t="n">
        <v>355</v>
      </c>
      <c r="B356" s="20" t="n">
        <f aca="false">EDATE(B355,1)</f>
        <v>57011</v>
      </c>
      <c r="C356" s="21" t="n">
        <f aca="false">I355</f>
        <v>0</v>
      </c>
      <c r="D356" s="21" t="n">
        <f aca="false">ROUND(C356*'Inputs &amp; Summary'!$B$13,2)</f>
        <v>0</v>
      </c>
      <c r="E356" s="21" t="n">
        <f aca="false">IF(C356&lt;=0,0,MIN(C356+D356,'Inputs &amp; Summary'!$B$14))</f>
        <v>0</v>
      </c>
      <c r="F356" s="21" t="n">
        <f aca="false">IF(C356&lt;=0,0,'Inputs &amp; Summary'!$B$8)</f>
        <v>0</v>
      </c>
      <c r="G356" s="21" t="n">
        <f aca="false">MIN(C356+D356,E356+F356)</f>
        <v>0</v>
      </c>
      <c r="H356" s="21" t="n">
        <f aca="false">G356-D356</f>
        <v>0</v>
      </c>
      <c r="I356" s="21" t="n">
        <f aca="false">ROUND(MAX(0,C356+D356-G356),2)</f>
        <v>0</v>
      </c>
    </row>
    <row r="357" customFormat="false" ht="15" hidden="false" customHeight="false" outlineLevel="0" collapsed="false">
      <c r="A357" s="19" t="n">
        <v>356</v>
      </c>
      <c r="B357" s="20" t="n">
        <f aca="false">EDATE(B356,1)</f>
        <v>57040</v>
      </c>
      <c r="C357" s="21" t="n">
        <f aca="false">I356</f>
        <v>0</v>
      </c>
      <c r="D357" s="21" t="n">
        <f aca="false">ROUND(C357*'Inputs &amp; Summary'!$B$13,2)</f>
        <v>0</v>
      </c>
      <c r="E357" s="21" t="n">
        <f aca="false">IF(C357&lt;=0,0,MIN(C357+D357,'Inputs &amp; Summary'!$B$14))</f>
        <v>0</v>
      </c>
      <c r="F357" s="21" t="n">
        <f aca="false">IF(C357&lt;=0,0,'Inputs &amp; Summary'!$B$8)</f>
        <v>0</v>
      </c>
      <c r="G357" s="21" t="n">
        <f aca="false">MIN(C357+D357,E357+F357)</f>
        <v>0</v>
      </c>
      <c r="H357" s="21" t="n">
        <f aca="false">G357-D357</f>
        <v>0</v>
      </c>
      <c r="I357" s="21" t="n">
        <f aca="false">ROUND(MAX(0,C357+D357-G357),2)</f>
        <v>0</v>
      </c>
    </row>
    <row r="358" customFormat="false" ht="15" hidden="false" customHeight="false" outlineLevel="0" collapsed="false">
      <c r="A358" s="19" t="n">
        <v>357</v>
      </c>
      <c r="B358" s="20" t="n">
        <f aca="false">EDATE(B357,1)</f>
        <v>57071</v>
      </c>
      <c r="C358" s="21" t="n">
        <f aca="false">I357</f>
        <v>0</v>
      </c>
      <c r="D358" s="21" t="n">
        <f aca="false">ROUND(C358*'Inputs &amp; Summary'!$B$13,2)</f>
        <v>0</v>
      </c>
      <c r="E358" s="21" t="n">
        <f aca="false">IF(C358&lt;=0,0,MIN(C358+D358,'Inputs &amp; Summary'!$B$14))</f>
        <v>0</v>
      </c>
      <c r="F358" s="21" t="n">
        <f aca="false">IF(C358&lt;=0,0,'Inputs &amp; Summary'!$B$8)</f>
        <v>0</v>
      </c>
      <c r="G358" s="21" t="n">
        <f aca="false">MIN(C358+D358,E358+F358)</f>
        <v>0</v>
      </c>
      <c r="H358" s="21" t="n">
        <f aca="false">G358-D358</f>
        <v>0</v>
      </c>
      <c r="I358" s="21" t="n">
        <f aca="false">ROUND(MAX(0,C358+D358-G358),2)</f>
        <v>0</v>
      </c>
    </row>
    <row r="359" customFormat="false" ht="15" hidden="false" customHeight="false" outlineLevel="0" collapsed="false">
      <c r="A359" s="19" t="n">
        <v>358</v>
      </c>
      <c r="B359" s="20" t="n">
        <f aca="false">EDATE(B358,1)</f>
        <v>57101</v>
      </c>
      <c r="C359" s="21" t="n">
        <f aca="false">I358</f>
        <v>0</v>
      </c>
      <c r="D359" s="21" t="n">
        <f aca="false">ROUND(C359*'Inputs &amp; Summary'!$B$13,2)</f>
        <v>0</v>
      </c>
      <c r="E359" s="21" t="n">
        <f aca="false">IF(C359&lt;=0,0,MIN(C359+D359,'Inputs &amp; Summary'!$B$14))</f>
        <v>0</v>
      </c>
      <c r="F359" s="21" t="n">
        <f aca="false">IF(C359&lt;=0,0,'Inputs &amp; Summary'!$B$8)</f>
        <v>0</v>
      </c>
      <c r="G359" s="21" t="n">
        <f aca="false">MIN(C359+D359,E359+F359)</f>
        <v>0</v>
      </c>
      <c r="H359" s="21" t="n">
        <f aca="false">G359-D359</f>
        <v>0</v>
      </c>
      <c r="I359" s="21" t="n">
        <f aca="false">ROUND(MAX(0,C359+D359-G359),2)</f>
        <v>0</v>
      </c>
    </row>
    <row r="360" customFormat="false" ht="15" hidden="false" customHeight="false" outlineLevel="0" collapsed="false">
      <c r="A360" s="19" t="n">
        <v>359</v>
      </c>
      <c r="B360" s="20" t="n">
        <f aca="false">EDATE(B359,1)</f>
        <v>57132</v>
      </c>
      <c r="C360" s="21" t="n">
        <f aca="false">I359</f>
        <v>0</v>
      </c>
      <c r="D360" s="21" t="n">
        <f aca="false">ROUND(C360*'Inputs &amp; Summary'!$B$13,2)</f>
        <v>0</v>
      </c>
      <c r="E360" s="21" t="n">
        <f aca="false">IF(C360&lt;=0,0,MIN(C360+D360,'Inputs &amp; Summary'!$B$14))</f>
        <v>0</v>
      </c>
      <c r="F360" s="21" t="n">
        <f aca="false">IF(C360&lt;=0,0,'Inputs &amp; Summary'!$B$8)</f>
        <v>0</v>
      </c>
      <c r="G360" s="21" t="n">
        <f aca="false">MIN(C360+D360,E360+F360)</f>
        <v>0</v>
      </c>
      <c r="H360" s="21" t="n">
        <f aca="false">G360-D360</f>
        <v>0</v>
      </c>
      <c r="I360" s="21" t="n">
        <f aca="false">ROUND(MAX(0,C360+D360-G360),2)</f>
        <v>0</v>
      </c>
    </row>
    <row r="361" customFormat="false" ht="15" hidden="false" customHeight="false" outlineLevel="0" collapsed="false">
      <c r="A361" s="19" t="n">
        <v>360</v>
      </c>
      <c r="B361" s="20" t="n">
        <f aca="false">EDATE(B360,1)</f>
        <v>57162</v>
      </c>
      <c r="C361" s="21" t="n">
        <f aca="false">I360</f>
        <v>0</v>
      </c>
      <c r="D361" s="21" t="n">
        <f aca="false">ROUND(C361*'Inputs &amp; Summary'!$B$13,2)</f>
        <v>0</v>
      </c>
      <c r="E361" s="21" t="n">
        <f aca="false">IF(C361&lt;=0,0,MIN(C361+D361,'Inputs &amp; Summary'!$B$14))</f>
        <v>0</v>
      </c>
      <c r="F361" s="21" t="n">
        <f aca="false">IF(C361&lt;=0,0,'Inputs &amp; Summary'!$B$8)</f>
        <v>0</v>
      </c>
      <c r="G361" s="21" t="n">
        <f aca="false">MIN(C361+D361,E361+F361)</f>
        <v>0</v>
      </c>
      <c r="H361" s="21" t="n">
        <f aca="false">G361-D361</f>
        <v>0</v>
      </c>
      <c r="I361" s="21" t="n">
        <f aca="false">ROUND(MAX(0,C361+D361-G361),2)</f>
        <v>0</v>
      </c>
    </row>
  </sheetData>
  <conditionalFormatting sqref="A2:I361">
    <cfRule type="expression" priority="2" aboveAverage="0" equalAverage="0" bottom="0" percent="0" rank="0" text="" dxfId="0">
      <formula>$C2&lt;=0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2026-07-31T19:15:33Z</dcterms:created>
  <dc:creator>openpyxl</dc:creator>
  <dc:description/>
  <dc:language>en-US</dc:language>
  <cp:lastModifiedBy/>
  <dcterms:modified xsi:type="dcterms:W3CDTF">2026-07-31T19:15:33Z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